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Rubric" sheetId="2" state="visible" r:id="rId4"/>
    <sheet name="Reviews" sheetId="3" state="visible" r:id="rId5"/>
    <sheet name="Agent view" sheetId="4" state="visible" r:id="rId6"/>
    <sheet name="Team view" sheetId="5" state="visible" r:id="rId7"/>
    <sheet name="Lists" sheetId="6" state="visible" r:id="rId8"/>
  </sheets>
  <definedNames>
    <definedName function="false" hidden="true" localSheetId="2" name="_xlnm._FilterDatabase" vbProcedure="false">Reviews!$A$1:$AD$501</definedName>
    <definedName function="false" hidden="false" name="BandExceeds" vbProcedure="false">Rubric!$E$5</definedName>
    <definedName function="false" hidden="false" name="BandMeets" vbProcedure="false">Rubric!$E$6</definedName>
    <definedName function="false" hidden="false" name="BandNI" vbProcedure="false">Rubric!$E$7</definedName>
    <definedName function="false" hidden="false" name="WeightCX" vbProcedure="false">Rubric!$B$5</definedName>
    <definedName function="false" hidden="false" name="WeightIN" vbProcedure="false">Rubric!$B$7</definedName>
    <definedName function="false" hidden="false" name="WeightIR" vbProcedure="false">Rubric!$B$6</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F1" authorId="0">
      <text>
        <r>
          <rPr>
            <sz val="10"/>
            <rFont val="Arial"/>
            <family val="2"/>
          </rPr>
          <t xml:space="preserve">Opened and closed the conversation properly? Asked if there was anything else before closing? On calls, gave any required notices?</t>
        </r>
      </text>
    </comment>
    <comment ref="G1" authorId="0">
      <text>
        <r>
          <rPr>
            <sz val="10"/>
            <rFont val="Arial"/>
            <family val="2"/>
          </rPr>
          <t xml:space="preserve">Warm, patient and professional all the way through, internal notes included? No flat, bored or irritated tone?</t>
        </r>
      </text>
    </comment>
    <comment ref="H1" authorId="0">
      <text>
        <r>
          <rPr>
            <sz val="10"/>
            <rFont val="Arial"/>
            <family val="2"/>
          </rPr>
          <t xml:space="preserve">Used the customer's name and details? Wrote for this customer instead of pasting a template as-is? Didn't ask for information we already had?</t>
        </r>
      </text>
    </comment>
    <comment ref="I1" authorId="0">
      <text>
        <r>
          <rPr>
            <sz val="10"/>
            <rFont val="Arial"/>
            <family val="2"/>
          </rPr>
          <t xml:space="preserve">Right pace? Kept the customer informed about what we were doing? Managed expectations? No long silences, no talking over them?</t>
        </r>
      </text>
    </comment>
    <comment ref="J1" authorId="0">
      <text>
        <r>
          <rPr>
            <sz val="10"/>
            <rFont val="Arial"/>
            <family val="2"/>
          </rPr>
          <t xml:space="preserve">Correct grammar, spelling and punctuation? Easy to read? No slang or internal jargon?</t>
        </r>
      </text>
    </comment>
    <comment ref="K1" authorId="0">
      <text>
        <r>
          <rPr>
            <sz val="10"/>
            <rFont val="Arial"/>
            <family val="2"/>
          </rPr>
          <t xml:space="preserve">Judge the whole section. Rude or unprofessional tone anywhere, notes included. The conversation was badly out of control. The same problem keeps coming back after coaching.</t>
        </r>
      </text>
    </comment>
    <comment ref="L1" authorId="0">
      <text>
        <r>
          <rPr>
            <sz val="10"/>
            <rFont val="Arial"/>
            <family val="2"/>
          </rPr>
          <t xml:space="preserve">Found and verified the right account? Looked for a second account when the facts didn't add up?</t>
        </r>
      </text>
    </comment>
    <comment ref="M1" authorId="0">
      <text>
        <r>
          <rPr>
            <sz val="10"/>
            <rFont val="Arial"/>
            <family val="2"/>
          </rPr>
          <t xml:space="preserve">Did everything the case needed? Did what we told the customer we would do?</t>
        </r>
      </text>
    </comment>
    <comment ref="N1" authorId="0">
      <text>
        <r>
          <rPr>
            <sz val="10"/>
            <rFont val="Arial"/>
            <family val="2"/>
          </rPr>
          <t xml:space="preserve">Found the real cause? Troubleshooting was correct and complete? No wrong or unnecessary steps?</t>
        </r>
      </text>
    </comment>
    <comment ref="O1" authorId="0">
      <text>
        <r>
          <rPr>
            <sz val="10"/>
            <rFont val="Arial"/>
            <family val="2"/>
          </rPr>
          <t xml:space="preserve">Followed the client's and our own policies and workflows? Respected confidentiality?</t>
        </r>
      </text>
    </comment>
    <comment ref="P1" authorId="0">
      <text>
        <r>
          <rPr>
            <sz val="10"/>
            <rFont val="Arial"/>
            <family val="2"/>
          </rPr>
          <t xml:space="preserve">Answered every question, including secondary ones? Gave enough information to prevent a repeat contact?</t>
        </r>
      </text>
    </comment>
    <comment ref="Q1" authorId="0">
      <text>
        <r>
          <rPr>
            <sz val="10"/>
            <rFont val="Arial"/>
            <family val="2"/>
          </rPr>
          <t xml:space="preserve">Kept ownership instead of passing the case on? Escalated only when needed, to the right team, with the right status? Sent any follow-up we promised?</t>
        </r>
      </text>
    </comment>
    <comment ref="R1" authorId="0">
      <text>
        <r>
          <rPr>
            <sz val="10"/>
            <rFont val="Arial"/>
            <family val="2"/>
          </rPr>
          <t xml:space="preserve">Judge the whole section. Acted on the wrong account. Broke confidentiality. Gave false or harmful information. Passed the case on to avoid the work. Missed an escalation that hurt the customer.</t>
        </r>
      </text>
    </comment>
    <comment ref="S1" authorId="0">
      <text>
        <r>
          <rPr>
            <sz val="10"/>
            <rFont val="Arial"/>
            <family val="2"/>
          </rPr>
          <t xml:space="preserve">Left notes? Clear and complete, no obscure abbreviations? Only actions that actually happened?</t>
        </r>
      </text>
    </comment>
    <comment ref="T1" authorId="0">
      <text>
        <r>
          <rPr>
            <sz val="10"/>
            <rFont val="Arial"/>
            <family val="2"/>
          </rPr>
          <t xml:space="preserve">Right contact reason? Required fields filled in? Right status when replying?</t>
        </r>
      </text>
    </comment>
    <comment ref="U1" authorId="0">
      <text>
        <r>
          <rPr>
            <sz val="10"/>
            <rFont val="Arial"/>
            <family val="2"/>
          </rPr>
          <t xml:space="preserve">Profile details correct and up to date?</t>
        </r>
      </text>
    </comment>
    <comment ref="V1" authorId="0">
      <text>
        <r>
          <rPr>
            <sz val="10"/>
            <rFont val="Arial"/>
            <family val="2"/>
          </rPr>
          <t xml:space="preserve">Was the time on this case used well, however long it took? No idle gaps, no unnecessary holds? (This isn't AHT. AHT depends on the queue and the case mix.)</t>
        </r>
      </text>
    </comment>
    <comment ref="W1" authorId="0">
      <text>
        <r>
          <rPr>
            <sz val="10"/>
            <rFont val="Arial"/>
            <family val="2"/>
          </rPr>
          <t xml:space="preserve">Judge the whole section. No notes, or notes describing actions that didn't happen. Promised a follow-up and never sent it. Wrong contact reason on billing, refunds or cancellations.</t>
        </r>
      </text>
    </comment>
  </commentList>
</comments>
</file>

<file path=xl/sharedStrings.xml><?xml version="1.0" encoding="utf-8"?>
<sst xmlns="http://schemas.openxmlformats.org/spreadsheetml/2006/main" count="1584" uniqueCount="266">
  <si>
    <t xml:space="preserve">QA scorecard</t>
  </si>
  <si>
    <t xml:space="preserve">A template by Lara Greco (Untanglify), laragreco.com</t>
  </si>
  <si>
    <t xml:space="preserve">How it works</t>
  </si>
  <si>
    <t xml:space="preserve">Three sections</t>
  </si>
  <si>
    <t xml:space="preserve">Customer experience, issue resolution and internal work, weighted 30%, 40% and 30%. Change the weights and score bands on the Rubric tab.</t>
  </si>
  <si>
    <t xml:space="preserve">Yes, No or N/A</t>
  </si>
  <si>
    <t xml:space="preserve">Each item is a short list of check questions. If the answer to any of them is no, the item is No. N/A drops the item out of the count, so a call isn't marked down for skipping an email step.</t>
  </si>
  <si>
    <t xml:space="preserve">Critical fails</t>
  </si>
  <si>
    <t xml:space="preserve">Judged per section, not per item. After scoring, look at everything you marked in a section and decide whether the problems add up to a fail. One missed box shouldn't zero a review. A critical fail makes the whole review 0%.</t>
  </si>
  <si>
    <t xml:space="preserve">Score and band</t>
  </si>
  <si>
    <t xml:space="preserve">The score and band calculate themselves: exceeds, meets, needs improvement or unsatisfactory.</t>
  </si>
  <si>
    <t xml:space="preserve">How to use it</t>
  </si>
  <si>
    <t xml:space="preserve">1. Read the Rubric</t>
  </si>
  <si>
    <t xml:space="preserve">Adapt the items and check questions to your own policies and channels.</t>
  </si>
  <si>
    <t xml:space="preserve">2. Score on Reviews</t>
  </si>
  <si>
    <t xml:space="preserve">One row per review. Pick Yes, No or N/A for each item, then Yes or No for each section's critical fail. Hover over an item's header to see its check questions.</t>
  </si>
  <si>
    <t xml:space="preserve">3. Coach from Agent view</t>
  </si>
  <si>
    <t xml:space="preserve">Each person's average, band, and the item they miss most. The grid underneath shows every item for every person.</t>
  </si>
  <si>
    <t xml:space="preserve">4. Train from Team view</t>
  </si>
  <si>
    <t xml:space="preserve">Which items the whole team misses most. That's where training time goes.</t>
  </si>
  <si>
    <t xml:space="preserve">Colours</t>
  </si>
  <si>
    <t xml:space="preserve">Dark header</t>
  </si>
  <si>
    <t xml:space="preserve">You type here.</t>
  </si>
  <si>
    <t xml:space="preserve">Red header, shaded cells</t>
  </si>
  <si>
    <t xml:space="preserve">Calculated. Don't type over these.</t>
  </si>
  <si>
    <t xml:space="preserve">Yellow cell</t>
  </si>
  <si>
    <t xml:space="preserve">A setting you can change.</t>
  </si>
  <si>
    <t xml:space="preserve">About the data</t>
  </si>
  <si>
    <t xml:space="preserve">Every name, case and score in this file is invented. Delete the rows on Reviews and the names on Lists, and start with your own.</t>
  </si>
  <si>
    <t xml:space="preserve">This is the frame</t>
  </si>
  <si>
    <t xml:space="preserve">A rubric that holds up also needs check questions written around your own policies, reviewers who score the same way, and a coaching routine that uses the results. That's the part I build with teams. laragreco.com</t>
  </si>
  <si>
    <t xml:space="preserve">Rubric</t>
  </si>
  <si>
    <t xml:space="preserve">Edit the items and check questions to fit your team. Yellow cells are settings.</t>
  </si>
  <si>
    <t xml:space="preserve">Section</t>
  </si>
  <si>
    <t xml:space="preserve">Weight</t>
  </si>
  <si>
    <t xml:space="preserve">Score bands</t>
  </si>
  <si>
    <t xml:space="preserve">Threshold</t>
  </si>
  <si>
    <t xml:space="preserve">Customer experience</t>
  </si>
  <si>
    <t xml:space="preserve">Exceeds, from</t>
  </si>
  <si>
    <t xml:space="preserve">Issue resolution</t>
  </si>
  <si>
    <t xml:space="preserve">Meets, from</t>
  </si>
  <si>
    <t xml:space="preserve">Internal work</t>
  </si>
  <si>
    <t xml:space="preserve">Needs improvement, from</t>
  </si>
  <si>
    <t xml:space="preserve">Below the last one: unsatisfactory.</t>
  </si>
  <si>
    <t xml:space="preserve">Code</t>
  </si>
  <si>
    <t xml:space="preserve">Item</t>
  </si>
  <si>
    <t xml:space="preserve">Check questions: a no to any of them makes the item No</t>
  </si>
  <si>
    <t xml:space="preserve">C1</t>
  </si>
  <si>
    <t xml:space="preserve">Greeting and closing</t>
  </si>
  <si>
    <t xml:space="preserve">Opened and closed the conversation properly? Asked if there was anything else before closing? On calls, gave any required notices?</t>
  </si>
  <si>
    <t xml:space="preserve">C2</t>
  </si>
  <si>
    <t xml:space="preserve">Tone</t>
  </si>
  <si>
    <t xml:space="preserve">Warm, patient and professional all the way through, internal notes included? No flat, bored or irritated tone?</t>
  </si>
  <si>
    <t xml:space="preserve">C3</t>
  </si>
  <si>
    <t xml:space="preserve">Personal touch</t>
  </si>
  <si>
    <t xml:space="preserve">Used the customer's name and details? Wrote for this customer instead of pasting a template as-is? Didn't ask for information we already had?</t>
  </si>
  <si>
    <t xml:space="preserve">C4</t>
  </si>
  <si>
    <t xml:space="preserve">Managing the conversation</t>
  </si>
  <si>
    <t xml:space="preserve">Right pace? Kept the customer informed about what we were doing? Managed expectations? No long silences, no talking over them?</t>
  </si>
  <si>
    <t xml:space="preserve">C5</t>
  </si>
  <si>
    <t xml:space="preserve">Writing</t>
  </si>
  <si>
    <t xml:space="preserve">Correct grammar, spelling and punctuation? Easy to read? No slang or internal jargon?</t>
  </si>
  <si>
    <t xml:space="preserve">R1</t>
  </si>
  <si>
    <t xml:space="preserve">Right account</t>
  </si>
  <si>
    <t xml:space="preserve">Found and verified the right account? Looked for a second account when the facts didn't add up?</t>
  </si>
  <si>
    <t xml:space="preserve">R2</t>
  </si>
  <si>
    <t xml:space="preserve">Actions taken</t>
  </si>
  <si>
    <t xml:space="preserve">Did everything the case needed? Did what we told the customer we would do?</t>
  </si>
  <si>
    <t xml:space="preserve">R3</t>
  </si>
  <si>
    <t xml:space="preserve">Understanding the problem</t>
  </si>
  <si>
    <t xml:space="preserve">Found the real cause? Troubleshooting was correct and complete? No wrong or unnecessary steps?</t>
  </si>
  <si>
    <t xml:space="preserve">R4</t>
  </si>
  <si>
    <t xml:space="preserve">Policies and workflows</t>
  </si>
  <si>
    <t xml:space="preserve">Followed the client's and our own policies and workflows? Respected confidentiality?</t>
  </si>
  <si>
    <t xml:space="preserve">R5</t>
  </si>
  <si>
    <t xml:space="preserve">Complete answer</t>
  </si>
  <si>
    <t xml:space="preserve">Answered every question, including secondary ones? Gave enough information to prevent a repeat contact?</t>
  </si>
  <si>
    <t xml:space="preserve">R6</t>
  </si>
  <si>
    <t xml:space="preserve">Ownership and escalation</t>
  </si>
  <si>
    <t xml:space="preserve">Kept ownership instead of passing the case on? Escalated only when needed, to the right team, with the right status? Sent any follow-up we promised?</t>
  </si>
  <si>
    <t xml:space="preserve">I1</t>
  </si>
  <si>
    <t xml:space="preserve">Case notes</t>
  </si>
  <si>
    <t xml:space="preserve">Left notes? Clear and complete, no obscure abbreviations? Only actions that actually happened?</t>
  </si>
  <si>
    <t xml:space="preserve">I2</t>
  </si>
  <si>
    <t xml:space="preserve">Case fields</t>
  </si>
  <si>
    <t xml:space="preserve">Right contact reason? Required fields filled in? Right status when replying?</t>
  </si>
  <si>
    <t xml:space="preserve">I3</t>
  </si>
  <si>
    <t xml:space="preserve">Customer profile</t>
  </si>
  <si>
    <t xml:space="preserve">Profile details correct and up to date?</t>
  </si>
  <si>
    <t xml:space="preserve">I4</t>
  </si>
  <si>
    <t xml:space="preserve">Time management</t>
  </si>
  <si>
    <t xml:space="preserve">Was the time on this case used well, however long it took? No idle gaps, no unnecessary holds? (This isn't AHT. AHT depends on the queue and the case mix.)</t>
  </si>
  <si>
    <t xml:space="preserve">Judged per section, after scoring the items. Examples of problems that usually add up to a fail:</t>
  </si>
  <si>
    <t xml:space="preserve">Rude or unprofessional tone anywhere, notes included. The conversation was badly out of control. The same problem keeps coming back after coaching.</t>
  </si>
  <si>
    <t xml:space="preserve">Acted on the wrong account. Broke confidentiality. Gave false or harmful information. Passed the case on to avoid the work. Missed an escalation that hurt the customer.</t>
  </si>
  <si>
    <t xml:space="preserve">No notes, or notes describing actions that didn't happen. Promised a follow-up and never sent it. Wrong contact reason on billing, refunds or cancellations.</t>
  </si>
  <si>
    <t xml:space="preserve">Date</t>
  </si>
  <si>
    <t xml:space="preserve">Reviewer</t>
  </si>
  <si>
    <t xml:space="preserve">Agent</t>
  </si>
  <si>
    <t xml:space="preserve">Channel</t>
  </si>
  <si>
    <t xml:space="preserve">Case ID</t>
  </si>
  <si>
    <t xml:space="preserve">C1 Greeting and closing</t>
  </si>
  <si>
    <t xml:space="preserve">C2 Tone</t>
  </si>
  <si>
    <t xml:space="preserve">C3 Personal touch</t>
  </si>
  <si>
    <t xml:space="preserve">C4 Managing the conversation</t>
  </si>
  <si>
    <t xml:space="preserve">C5 Writing</t>
  </si>
  <si>
    <t xml:space="preserve">Critical fail: customer experience</t>
  </si>
  <si>
    <t xml:space="preserve">R1 Right account</t>
  </si>
  <si>
    <t xml:space="preserve">R2 Actions taken</t>
  </si>
  <si>
    <t xml:space="preserve">R3 Understanding the problem</t>
  </si>
  <si>
    <t xml:space="preserve">R4 Policies and workflows</t>
  </si>
  <si>
    <t xml:space="preserve">R5 Complete answer</t>
  </si>
  <si>
    <t xml:space="preserve">R6 Ownership and escalation</t>
  </si>
  <si>
    <t xml:space="preserve">Critical fail: issue resolution</t>
  </si>
  <si>
    <t xml:space="preserve">I1 Case notes</t>
  </si>
  <si>
    <t xml:space="preserve">I2 Case fields</t>
  </si>
  <si>
    <t xml:space="preserve">I3 Customer profile</t>
  </si>
  <si>
    <t xml:space="preserve">I4 Time management</t>
  </si>
  <si>
    <t xml:space="preserve">Critical fail: internal work</t>
  </si>
  <si>
    <t xml:space="preserve">Comments</t>
  </si>
  <si>
    <t xml:space="preserve">Score</t>
  </si>
  <si>
    <t xml:space="preserve">Band</t>
  </si>
  <si>
    <t xml:space="preserve">Critical fail</t>
  </si>
  <si>
    <t xml:space="preserve">Sam D.</t>
  </si>
  <si>
    <t xml:space="preserve">Chen L.</t>
  </si>
  <si>
    <t xml:space="preserve">Email</t>
  </si>
  <si>
    <t xml:space="preserve">#565903</t>
  </si>
  <si>
    <t xml:space="preserve">Yes</t>
  </si>
  <si>
    <t xml:space="preserve">No</t>
  </si>
  <si>
    <t xml:space="preserve">Several typos in the final reply.</t>
  </si>
  <si>
    <t xml:space="preserve">Noor A.</t>
  </si>
  <si>
    <t xml:space="preserve">Hana M.</t>
  </si>
  <si>
    <t xml:space="preserve">#545257</t>
  </si>
  <si>
    <t xml:space="preserve">N/A</t>
  </si>
  <si>
    <t xml:space="preserve">Didn't check for a second account when billing didn't match.</t>
  </si>
  <si>
    <t xml:space="preserve">Ivan P.</t>
  </si>
  <si>
    <t xml:space="preserve">Phone</t>
  </si>
  <si>
    <t xml:space="preserve">#194923</t>
  </si>
  <si>
    <t xml:space="preserve">Template pasted without adapting it to the customer.</t>
  </si>
  <si>
    <t xml:space="preserve">Amara O.</t>
  </si>
  <si>
    <t xml:space="preserve">Chat</t>
  </si>
  <si>
    <t xml:space="preserve">#332247</t>
  </si>
  <si>
    <t xml:space="preserve">Promised a cancellation, didn't complete it.</t>
  </si>
  <si>
    <t xml:space="preserve">Joana V.</t>
  </si>
  <si>
    <t xml:space="preserve">#375268</t>
  </si>
  <si>
    <t xml:space="preserve">Clear, friendly and complete.</t>
  </si>
  <si>
    <t xml:space="preserve">Dalia R.</t>
  </si>
  <si>
    <t xml:space="preserve">#219101</t>
  </si>
  <si>
    <t xml:space="preserve">Promised a cancellation, didn't complete it. Wrong contact reason selected.</t>
  </si>
  <si>
    <t xml:space="preserve">Rita Q.</t>
  </si>
  <si>
    <t xml:space="preserve">Farah S.</t>
  </si>
  <si>
    <t xml:space="preserve">#739552</t>
  </si>
  <si>
    <t xml:space="preserve">Refund issued outside the policy window.</t>
  </si>
  <si>
    <t xml:space="preserve">#885690</t>
  </si>
  <si>
    <t xml:space="preserve">Handled an upset customer calmly.</t>
  </si>
  <si>
    <t xml:space="preserve">#685225</t>
  </si>
  <si>
    <t xml:space="preserve">Long idle gap before the internal note.</t>
  </si>
  <si>
    <t xml:space="preserve">Emeka N.</t>
  </si>
  <si>
    <t xml:space="preserve">#696807</t>
  </si>
  <si>
    <t xml:space="preserve">#163802</t>
  </si>
  <si>
    <t xml:space="preserve">Closed without checking if there was anything else. Email not added to the profile.</t>
  </si>
  <si>
    <t xml:space="preserve">#122784</t>
  </si>
  <si>
    <t xml:space="preserve">Closed without checking if there was anything else.</t>
  </si>
  <si>
    <t xml:space="preserve">#420879</t>
  </si>
  <si>
    <t xml:space="preserve">Troubleshooting skipped the cache step. Refund issued outside the policy window.</t>
  </si>
  <si>
    <t xml:space="preserve">Bruno K.</t>
  </si>
  <si>
    <t xml:space="preserve">#983954</t>
  </si>
  <si>
    <t xml:space="preserve">Template pasted without adapting it to the customer. Notes missing the refund amount.</t>
  </si>
  <si>
    <t xml:space="preserve">#125676</t>
  </si>
  <si>
    <t xml:space="preserve">Second question about the invoice went unanswered.</t>
  </si>
  <si>
    <t xml:space="preserve">#811739</t>
  </si>
  <si>
    <t xml:space="preserve">Great patience on a tricky billing case.</t>
  </si>
  <si>
    <t xml:space="preserve">#281332</t>
  </si>
  <si>
    <t xml:space="preserve">Critical fail, issue resolution: acted on the wrong account and cancelled it. Coaching booked.</t>
  </si>
  <si>
    <t xml:space="preserve">#291338</t>
  </si>
  <si>
    <t xml:space="preserve">#933471</t>
  </si>
  <si>
    <t xml:space="preserve">Template pasted without adapting it to the customer. Refund issued outside the policy window.</t>
  </si>
  <si>
    <t xml:space="preserve">#978540</t>
  </si>
  <si>
    <t xml:space="preserve">Very good notes, easy to pick up.</t>
  </si>
  <si>
    <t xml:space="preserve">Gabriel T.</t>
  </si>
  <si>
    <t xml:space="preserve">#566281</t>
  </si>
  <si>
    <t xml:space="preserve">#409022</t>
  </si>
  <si>
    <t xml:space="preserve">Textbook case, well done.</t>
  </si>
  <si>
    <t xml:space="preserve">#583115</t>
  </si>
  <si>
    <t xml:space="preserve">#354373</t>
  </si>
  <si>
    <t xml:space="preserve">#426949</t>
  </si>
  <si>
    <t xml:space="preserve">#484082</t>
  </si>
  <si>
    <t xml:space="preserve">#888072</t>
  </si>
  <si>
    <t xml:space="preserve">Customer wasn't told what was happening during the hold. Promised a cancellation, didn't complete it.</t>
  </si>
  <si>
    <t xml:space="preserve">#238133</t>
  </si>
  <si>
    <t xml:space="preserve">#245054</t>
  </si>
  <si>
    <t xml:space="preserve">#201023</t>
  </si>
  <si>
    <t xml:space="preserve">Closed without checking if there was anything else. Template pasted without adapting it to the customer.</t>
  </si>
  <si>
    <t xml:space="preserve">#308573</t>
  </si>
  <si>
    <t xml:space="preserve">Customer wasn't told what was happening during the hold. Escalated before basic troubleshooting.</t>
  </si>
  <si>
    <t xml:space="preserve">#877625</t>
  </si>
  <si>
    <t xml:space="preserve">#934034</t>
  </si>
  <si>
    <t xml:space="preserve">#899339</t>
  </si>
  <si>
    <t xml:space="preserve">#955000</t>
  </si>
  <si>
    <t xml:space="preserve">#211848</t>
  </si>
  <si>
    <t xml:space="preserve">Tone went flat once the customer pushed back. Didn't check for a second account when billing didn't match.</t>
  </si>
  <si>
    <t xml:space="preserve">#736788</t>
  </si>
  <si>
    <t xml:space="preserve">Refund issued outside the policy window. Escalated before basic troubleshooting.</t>
  </si>
  <si>
    <t xml:space="preserve">#230491</t>
  </si>
  <si>
    <t xml:space="preserve">Promised a cancellation, didn't complete it. Second question about the invoice went unanswered.</t>
  </si>
  <si>
    <t xml:space="preserve">#229886</t>
  </si>
  <si>
    <t xml:space="preserve">#606583</t>
  </si>
  <si>
    <t xml:space="preserve">#733436</t>
  </si>
  <si>
    <t xml:space="preserve">Troubleshooting skipped the cache step. Second question about the invoice went unanswered.</t>
  </si>
  <si>
    <t xml:space="preserve">#327604</t>
  </si>
  <si>
    <t xml:space="preserve">#719559</t>
  </si>
  <si>
    <t xml:space="preserve">Critical fail, customer experience: sarcastic with an upset customer. Same issue as last month.</t>
  </si>
  <si>
    <t xml:space="preserve">#171558</t>
  </si>
  <si>
    <t xml:space="preserve">Tone went flat once the customer pushed back. Promised a cancellation, didn't complete it.</t>
  </si>
  <si>
    <t xml:space="preserve">#837603</t>
  </si>
  <si>
    <t xml:space="preserve">#879893</t>
  </si>
  <si>
    <t xml:space="preserve">#871075</t>
  </si>
  <si>
    <t xml:space="preserve">Notes missing the refund amount.</t>
  </si>
  <si>
    <t xml:space="preserve">#938590</t>
  </si>
  <si>
    <t xml:space="preserve">Template pasted without adapting it to the customer. Second question about the invoice went unanswered.</t>
  </si>
  <si>
    <t xml:space="preserve">#209228</t>
  </si>
  <si>
    <t xml:space="preserve">Closed without checking if there was anything else. Didn't check for a second account when billing didn't match.</t>
  </si>
  <si>
    <t xml:space="preserve">#447844</t>
  </si>
  <si>
    <t xml:space="preserve">#127482</t>
  </si>
  <si>
    <t xml:space="preserve">Several typos in the final reply. Escalated before basic troubleshooting.</t>
  </si>
  <si>
    <t xml:space="preserve">#114230</t>
  </si>
  <si>
    <t xml:space="preserve">Troubleshooting skipped the cache step.</t>
  </si>
  <si>
    <t xml:space="preserve">#968743</t>
  </si>
  <si>
    <t xml:space="preserve">#889668</t>
  </si>
  <si>
    <t xml:space="preserve">Several typos in the final reply. Notes missing the refund amount.</t>
  </si>
  <si>
    <t xml:space="preserve">#106550</t>
  </si>
  <si>
    <t xml:space="preserve">#117388</t>
  </si>
  <si>
    <t xml:space="preserve">#279738</t>
  </si>
  <si>
    <t xml:space="preserve">Closed without checking if there was anything else. Tone went flat once the customer pushed back.</t>
  </si>
  <si>
    <t xml:space="preserve">#837820</t>
  </si>
  <si>
    <t xml:space="preserve">Template pasted without adapting it to the customer. Didn't check for a second account when billing didn't match.</t>
  </si>
  <si>
    <t xml:space="preserve">#411041</t>
  </si>
  <si>
    <t xml:space="preserve">Promised a cancellation, didn't complete it. Email not added to the profile.</t>
  </si>
  <si>
    <t xml:space="preserve">#994448</t>
  </si>
  <si>
    <t xml:space="preserve">Agent view</t>
  </si>
  <si>
    <t xml:space="preserve">Calculated from Reviews. Nothing to type. Names come from the Agents list.</t>
  </si>
  <si>
    <t xml:space="preserve">Reviews</t>
  </si>
  <si>
    <t xml:space="preserve">Average score</t>
  </si>
  <si>
    <t xml:space="preserve">Items always passed</t>
  </si>
  <si>
    <t xml:space="preserve">Item missed most</t>
  </si>
  <si>
    <t xml:space="preserve">Pass rate on it</t>
  </si>
  <si>
    <t xml:space="preserve">Pass rate by item</t>
  </si>
  <si>
    <t xml:space="preserve">Team view</t>
  </si>
  <si>
    <t xml:space="preserve">Calculated from Reviews. The items the team misses most are where training time should go.</t>
  </si>
  <si>
    <t xml:space="preserve">Exceeds</t>
  </si>
  <si>
    <t xml:space="preserve">Meets</t>
  </si>
  <si>
    <t xml:space="preserve">Needs improvement</t>
  </si>
  <si>
    <t xml:space="preserve">Unsatisfactory</t>
  </si>
  <si>
    <t xml:space="preserve">By item</t>
  </si>
  <si>
    <t xml:space="preserve">Scored</t>
  </si>
  <si>
    <t xml:space="preserve">Passed</t>
  </si>
  <si>
    <t xml:space="preserve">Missed</t>
  </si>
  <si>
    <t xml:space="preserve">Pass rate</t>
  </si>
  <si>
    <t xml:space="preserve">Rank, most missed</t>
  </si>
  <si>
    <t xml:space="preserve">Rank 1 is the item missed most often. The top three are in red.</t>
  </si>
  <si>
    <t xml:space="preserve">Answers</t>
  </si>
  <si>
    <t xml:space="preserve">Channels</t>
  </si>
  <si>
    <t xml:space="preserve">Agents</t>
  </si>
  <si>
    <t xml:space="preserve">Reviewers</t>
  </si>
  <si>
    <t xml:space="preserve">Social</t>
  </si>
  <si>
    <t xml:space="preserve">Add names or options at the bottom of a column. Agent view reads the Agents list, down to row 41.</t>
  </si>
</sst>
</file>

<file path=xl/styles.xml><?xml version="1.0" encoding="utf-8"?>
<styleSheet xmlns="http://schemas.openxmlformats.org/spreadsheetml/2006/main">
  <numFmts count="5">
    <numFmt numFmtId="164" formatCode="General"/>
    <numFmt numFmtId="165" formatCode="0%"/>
    <numFmt numFmtId="166" formatCode="d\ mmm\ yyyy"/>
    <numFmt numFmtId="167" formatCode="General"/>
    <numFmt numFmtId="168" formatCode="0"/>
  </numFmts>
  <fonts count="18">
    <font>
      <sz val="11"/>
      <color theme="1"/>
      <name val="Calibri"/>
      <family val="2"/>
      <charset val="1"/>
    </font>
    <font>
      <sz val="10"/>
      <name val="Arial"/>
      <family val="0"/>
    </font>
    <font>
      <sz val="10"/>
      <name val="Arial"/>
      <family val="0"/>
    </font>
    <font>
      <sz val="10"/>
      <name val="Arial"/>
      <family val="0"/>
    </font>
    <font>
      <b val="true"/>
      <sz val="20"/>
      <color rgb="FF1C1B2F"/>
      <name val="Arial"/>
      <family val="0"/>
      <charset val="1"/>
    </font>
    <font>
      <sz val="10"/>
      <color rgb="FF6B6880"/>
      <name val="Arial"/>
      <family val="0"/>
      <charset val="1"/>
    </font>
    <font>
      <b val="true"/>
      <sz val="12"/>
      <color rgb="FFC0392B"/>
      <name val="Arial"/>
      <family val="0"/>
      <charset val="1"/>
    </font>
    <font>
      <b val="true"/>
      <sz val="10"/>
      <name val="Arial"/>
      <family val="0"/>
      <charset val="1"/>
    </font>
    <font>
      <sz val="10"/>
      <name val="Arial"/>
      <family val="0"/>
      <charset val="1"/>
    </font>
    <font>
      <b val="true"/>
      <sz val="10"/>
      <color rgb="FFFFFFFF"/>
      <name val="Arial"/>
      <family val="0"/>
      <charset val="1"/>
    </font>
    <font>
      <b val="true"/>
      <sz val="10"/>
      <color rgb="FF2F3BE6"/>
      <name val="Arial"/>
      <family val="0"/>
      <charset val="1"/>
    </font>
    <font>
      <i val="true"/>
      <sz val="9"/>
      <color rgb="FF6B6880"/>
      <name val="Arial"/>
      <family val="0"/>
      <charset val="1"/>
    </font>
    <font>
      <sz val="10"/>
      <name val="Arial"/>
      <family val="2"/>
    </font>
    <font>
      <sz val="9"/>
      <color rgb="FF6B6880"/>
      <name val="Arial"/>
      <family val="0"/>
      <charset val="1"/>
    </font>
    <font>
      <b val="true"/>
      <sz val="16"/>
      <color rgb="FFC0392B"/>
      <name val="Arial"/>
      <family val="0"/>
      <charset val="1"/>
    </font>
    <font>
      <b val="true"/>
      <sz val="18"/>
      <color rgb="FF000000"/>
      <name val="Calibri"/>
      <family val="2"/>
    </font>
    <font>
      <sz val="10"/>
      <color rgb="FF000000"/>
      <name val="Calibri"/>
      <family val="2"/>
    </font>
    <font>
      <i val="true"/>
      <sz val="10"/>
      <color rgb="FF6B6880"/>
      <name val="Arial"/>
      <family val="0"/>
      <charset val="1"/>
    </font>
  </fonts>
  <fills count="7">
    <fill>
      <patternFill patternType="none"/>
    </fill>
    <fill>
      <patternFill patternType="gray125"/>
    </fill>
    <fill>
      <patternFill patternType="solid">
        <fgColor rgb="FF1C1B2F"/>
        <bgColor rgb="FF003300"/>
      </patternFill>
    </fill>
    <fill>
      <patternFill patternType="solid">
        <fgColor rgb="FFF3F0FA"/>
        <bgColor rgb="FFE6F4EA"/>
      </patternFill>
    </fill>
    <fill>
      <patternFill patternType="solid">
        <fgColor rgb="FFFFF6C9"/>
        <bgColor rgb="FFE6F4EA"/>
      </patternFill>
    </fill>
    <fill>
      <patternFill patternType="solid">
        <fgColor rgb="FF5A1A14"/>
        <bgColor rgb="FF800000"/>
      </patternFill>
    </fill>
    <fill>
      <patternFill patternType="solid">
        <fgColor rgb="FFC0392B"/>
        <bgColor rgb="FF993366"/>
      </patternFill>
    </fill>
  </fills>
  <borders count="3">
    <border diagonalUp="false" diagonalDown="false">
      <left/>
      <right/>
      <top/>
      <bottom/>
      <diagonal/>
    </border>
    <border diagonalUp="false" diagonalDown="false">
      <left/>
      <right/>
      <top style="thick">
        <color rgb="FFC0392B"/>
      </top>
      <bottom/>
      <diagonal/>
    </border>
    <border diagonalUp="false" diagonalDown="false">
      <left/>
      <right/>
      <top/>
      <bottom style="thin">
        <color rgb="FFD8D4E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10" fillId="4"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general" vertical="top" textRotation="0" wrapText="true" indent="0" shrinkToFit="false"/>
      <protection locked="true" hidden="false"/>
    </xf>
    <xf numFmtId="164" fontId="7" fillId="0" borderId="2" xfId="0" applyFont="true" applyBorder="tru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5" borderId="0" xfId="0" applyFont="true" applyBorder="false" applyAlignment="true" applyProtection="false">
      <alignment horizontal="general" vertical="center" textRotation="0" wrapText="true" indent="0" shrinkToFit="false"/>
      <protection locked="true" hidden="false"/>
    </xf>
    <xf numFmtId="164" fontId="9" fillId="6" borderId="0" xfId="0" applyFont="true" applyBorder="false" applyAlignment="true" applyProtection="false">
      <alignment horizontal="general" vertical="center" textRotation="0" wrapText="true" indent="0" shrinkToFit="false"/>
      <protection locked="true" hidden="false"/>
    </xf>
    <xf numFmtId="166" fontId="8" fillId="0" borderId="2"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center" vertical="bottom" textRotation="0" wrapText="false" indent="0" shrinkToFit="false"/>
      <protection locked="true" hidden="false"/>
    </xf>
    <xf numFmtId="165" fontId="8" fillId="3" borderId="2" xfId="0" applyFont="true" applyBorder="true" applyAlignment="false" applyProtection="false">
      <alignment horizontal="general" vertical="bottom" textRotation="0" wrapText="false" indent="0" shrinkToFit="false"/>
      <protection locked="true" hidden="false"/>
    </xf>
    <xf numFmtId="164" fontId="8" fillId="3" borderId="2" xfId="0" applyFont="true" applyBorder="true" applyAlignment="false" applyProtection="false">
      <alignment horizontal="general" vertical="bottom" textRotation="0" wrapText="false" indent="0" shrinkToFit="false"/>
      <protection locked="true" hidden="false"/>
    </xf>
    <xf numFmtId="164" fontId="8" fillId="3" borderId="2" xfId="0" applyFont="true" applyBorder="true" applyAlignment="true" applyProtection="false">
      <alignment horizontal="center" vertical="bottom" textRotation="0" wrapText="fals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7" fontId="8" fillId="0" borderId="2" xfId="0" applyFont="true" applyBorder="true" applyAlignment="true" applyProtection="false">
      <alignment horizontal="center" vertical="bottom" textRotation="0" wrapText="false" indent="0" shrinkToFit="false"/>
      <protection locked="true" hidden="false"/>
    </xf>
    <xf numFmtId="165" fontId="8" fillId="0" borderId="2" xfId="0" applyFont="true" applyBorder="true" applyAlignment="true" applyProtection="false">
      <alignment horizontal="center" vertical="bottom" textRotation="0" wrapText="false" indent="0" shrinkToFit="false"/>
      <protection locked="true" hidden="false"/>
    </xf>
    <xf numFmtId="165" fontId="8" fillId="0" borderId="0" xfId="0" applyFont="true" applyBorder="false" applyAlignment="true" applyProtection="false">
      <alignment horizontal="center"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true" indent="0" shrinkToFit="false"/>
      <protection locked="true" hidden="false"/>
    </xf>
    <xf numFmtId="168" fontId="14" fillId="0" borderId="0" xfId="0" applyFont="true" applyBorder="false" applyAlignment="true" applyProtection="false">
      <alignment horizontal="left" vertical="bottom" textRotation="0" wrapText="false" indent="0" shrinkToFit="false"/>
      <protection locked="true" hidden="false"/>
    </xf>
    <xf numFmtId="165" fontId="14" fillId="0" borderId="0" xfId="0" applyFont="true" applyBorder="false" applyAlignment="true" applyProtection="false">
      <alignment horizontal="left" vertical="bottom" textRotation="0" wrapText="false" indent="0" shrinkToFit="false"/>
      <protection locked="true" hidden="false"/>
    </xf>
    <xf numFmtId="165" fontId="8" fillId="0" borderId="2" xfId="0" applyFont="true" applyBorder="tru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2">
    <dxf>
      <fill>
        <patternFill patternType="solid">
          <fgColor rgb="FF1C1B2F"/>
          <bgColor rgb="FF000000"/>
        </patternFill>
      </fill>
    </dxf>
    <dxf>
      <fill>
        <patternFill patternType="solid">
          <bgColor rgb="FF000000"/>
        </patternFill>
      </fill>
    </dxf>
    <dxf>
      <fill>
        <patternFill patternType="solid">
          <fgColor rgb="FFFFFFFF"/>
          <bgColor rgb="FF000000"/>
        </patternFill>
      </fill>
    </dxf>
    <dxf>
      <fill>
        <patternFill patternType="solid">
          <fgColor rgb="FFFFC9C4"/>
          <bgColor rgb="FF000000"/>
        </patternFill>
      </fill>
    </dxf>
    <dxf>
      <fill>
        <patternFill patternType="solid">
          <fgColor rgb="FF2E7D4F"/>
          <bgColor rgb="FF000000"/>
        </patternFill>
      </fill>
    </dxf>
    <dxf>
      <fill>
        <patternFill patternType="solid">
          <fgColor rgb="FFC0392B"/>
          <bgColor rgb="FF000000"/>
        </patternFill>
      </fill>
    </dxf>
    <dxf>
      <fill>
        <patternFill patternType="solid">
          <fgColor rgb="FF9A97AB"/>
          <bgColor rgb="FF000000"/>
        </patternFill>
      </fill>
    </dxf>
    <dxf>
      <fill>
        <patternFill patternType="solid">
          <fgColor rgb="FF5A1A14"/>
          <bgColor rgb="FF000000"/>
        </patternFill>
      </fill>
    </dxf>
    <dxf>
      <fill>
        <patternFill patternType="solid">
          <fgColor rgb="FFF3F0FA"/>
          <bgColor rgb="FF000000"/>
        </patternFill>
      </fill>
    </dxf>
    <dxf>
      <fill>
        <patternFill patternType="solid">
          <fgColor rgb="FFCDEED6"/>
          <bgColor rgb="FF000000"/>
        </patternFill>
      </fill>
    </dxf>
    <dxf>
      <fill>
        <patternFill patternType="solid">
          <fgColor rgb="FFE6F4EA"/>
          <bgColor rgb="FF000000"/>
        </patternFill>
      </fill>
    </dxf>
    <dxf>
      <fill>
        <patternFill patternType="solid">
          <fgColor rgb="FFFFE1A8"/>
          <bgColor rgb="FF000000"/>
        </patternFill>
      </fill>
    </dxf>
    <dxf>
      <font>
        <b val="1"/>
        <color rgb="FFC0392B"/>
      </font>
      <fill>
        <patternFill>
          <bgColor rgb="FFFFC9C4"/>
        </patternFill>
      </fill>
    </dxf>
    <dxf>
      <font>
        <color rgb="FF9A97AB"/>
      </font>
    </dxf>
    <dxf>
      <font>
        <color rgb="FF2E7D4F"/>
      </font>
    </dxf>
    <dxf>
      <font>
        <b val="1"/>
        <color rgb="FFFFFFFF"/>
      </font>
      <fill>
        <patternFill>
          <bgColor rgb="FFC0392B"/>
        </patternFill>
      </fill>
    </dxf>
    <dxf>
      <fill>
        <patternFill>
          <bgColor rgb="FFCDEED6"/>
        </patternFill>
      </fill>
    </dxf>
    <dxf>
      <fill>
        <patternFill>
          <bgColor rgb="FFE6F4EA"/>
        </patternFill>
      </fill>
    </dxf>
    <dxf>
      <fill>
        <patternFill>
          <bgColor rgb="FFFFE1A8"/>
        </patternFill>
      </fill>
    </dxf>
    <dxf>
      <fill>
        <patternFill>
          <bgColor rgb="FFFFC9C4"/>
        </patternFill>
      </fill>
    </dxf>
    <dxf>
      <font>
        <b val="1"/>
        <color rgb="FF2E7D4F"/>
      </font>
    </dxf>
    <dxf>
      <font>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78787"/>
      <rgbColor rgb="FF9999FF"/>
      <rgbColor rgb="FF993366"/>
      <rgbColor rgb="FFFFF6C9"/>
      <rgbColor rgb="FFE6F4EA"/>
      <rgbColor rgb="FF660066"/>
      <rgbColor rgb="FFFF8080"/>
      <rgbColor rgb="FF0066CC"/>
      <rgbColor rgb="FFD8D4E6"/>
      <rgbColor rgb="FF000080"/>
      <rgbColor rgb="FFFF00FF"/>
      <rgbColor rgb="FFFFFF00"/>
      <rgbColor rgb="FF00FFFF"/>
      <rgbColor rgb="FF800080"/>
      <rgbColor rgb="FF800000"/>
      <rgbColor rgb="FF008080"/>
      <rgbColor rgb="FF0000FF"/>
      <rgbColor rgb="FF00CCFF"/>
      <rgbColor rgb="FFF3F0FA"/>
      <rgbColor rgb="FFCDEED6"/>
      <rgbColor rgb="FFFFE1A8"/>
      <rgbColor rgb="FF99CCFF"/>
      <rgbColor rgb="FFFF99CC"/>
      <rgbColor rgb="FFCC99FF"/>
      <rgbColor rgb="FFFFC9C4"/>
      <rgbColor rgb="FF3366FF"/>
      <rgbColor rgb="FF33CCCC"/>
      <rgbColor rgb="FF99CC00"/>
      <rgbColor rgb="FFFFCC00"/>
      <rgbColor rgb="FFFF9900"/>
      <rgbColor rgb="FFFF4A3D"/>
      <rgbColor rgb="FF6B6880"/>
      <rgbColor rgb="FF9A97AB"/>
      <rgbColor rgb="FF003366"/>
      <rgbColor rgb="FF2E7D4F"/>
      <rgbColor rgb="FF003300"/>
      <rgbColor rgb="FF5A1A14"/>
      <rgbColor rgb="FFC0392B"/>
      <rgbColor rgb="FF993366"/>
      <rgbColor rgb="FF2F3BE6"/>
      <rgbColor rgb="FF1C1B2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Pass rate by item</a:t>
            </a:r>
          </a:p>
        </c:rich>
      </c:tx>
      <c:overlay val="0"/>
      <c:spPr>
        <a:noFill/>
        <a:ln w="0">
          <a:noFill/>
        </a:ln>
      </c:spPr>
    </c:title>
    <c:autoTitleDeleted val="0"/>
    <c:plotArea>
      <c:barChart>
        <c:barDir val="bar"/>
        <c:grouping val="clustered"/>
        <c:varyColors val="0"/>
        <c:ser>
          <c:idx val="0"/>
          <c:order val="0"/>
          <c:tx>
            <c:strRef>
              <c:f>'Team view'!F8</c:f>
              <c:strCache>
                <c:ptCount val="1"/>
                <c:pt idx="0">
                  <c:v>Pass rate</c:v>
                </c:pt>
              </c:strCache>
            </c:strRef>
          </c:tx>
          <c:spPr>
            <a:solidFill>
              <a:srgbClr val="ff4a3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'Team view'!$B$9:$B$23</c:f>
              <c:strCache>
                <c:ptCount val="15"/>
                <c:pt idx="0">
                  <c:v>Greeting and closing</c:v>
                </c:pt>
                <c:pt idx="1">
                  <c:v>Tone</c:v>
                </c:pt>
                <c:pt idx="2">
                  <c:v>Personal touch</c:v>
                </c:pt>
                <c:pt idx="3">
                  <c:v>Managing the conversation</c:v>
                </c:pt>
                <c:pt idx="4">
                  <c:v>Writing</c:v>
                </c:pt>
                <c:pt idx="5">
                  <c:v>Right account</c:v>
                </c:pt>
                <c:pt idx="6">
                  <c:v>Actions taken</c:v>
                </c:pt>
                <c:pt idx="7">
                  <c:v>Understanding the problem</c:v>
                </c:pt>
                <c:pt idx="8">
                  <c:v>Policies and workflows</c:v>
                </c:pt>
                <c:pt idx="9">
                  <c:v>Complete answer</c:v>
                </c:pt>
                <c:pt idx="10">
                  <c:v>Ownership and escalation</c:v>
                </c:pt>
                <c:pt idx="11">
                  <c:v>Case notes</c:v>
                </c:pt>
                <c:pt idx="12">
                  <c:v>Case fields</c:v>
                </c:pt>
                <c:pt idx="13">
                  <c:v>Customer profile</c:v>
                </c:pt>
                <c:pt idx="14">
                  <c:v>Time management</c:v>
                </c:pt>
              </c:strCache>
            </c:strRef>
          </c:cat>
          <c:val>
            <c:numRef>
              <c:f>'Team view'!$F$9:$F$23</c:f>
              <c:numCache>
                <c:formatCode>0%</c:formatCode>
                <c:ptCount val="15"/>
                <c:pt idx="0">
                  <c:v>0.883333333333333</c:v>
                </c:pt>
                <c:pt idx="1">
                  <c:v>0.933333333333333</c:v>
                </c:pt>
                <c:pt idx="2">
                  <c:v>0.866666666666667</c:v>
                </c:pt>
                <c:pt idx="3">
                  <c:v>0.95</c:v>
                </c:pt>
                <c:pt idx="4">
                  <c:v>0.904761904761905</c:v>
                </c:pt>
                <c:pt idx="5">
                  <c:v>0.857142857142857</c:v>
                </c:pt>
                <c:pt idx="6">
                  <c:v>0.866666666666667</c:v>
                </c:pt>
                <c:pt idx="7">
                  <c:v>0.933333333333333</c:v>
                </c:pt>
                <c:pt idx="8">
                  <c:v>0.9</c:v>
                </c:pt>
                <c:pt idx="9">
                  <c:v>0.916666666666667</c:v>
                </c:pt>
                <c:pt idx="10">
                  <c:v>0.921052631578947</c:v>
                </c:pt>
                <c:pt idx="11">
                  <c:v>0.916666666666667</c:v>
                </c:pt>
                <c:pt idx="12">
                  <c:v>0.95</c:v>
                </c:pt>
                <c:pt idx="13">
                  <c:v>0.925</c:v>
                </c:pt>
                <c:pt idx="14">
                  <c:v>0.95</c:v>
                </c:pt>
              </c:numCache>
            </c:numRef>
          </c:val>
        </c:ser>
        <c:gapWidth val="150"/>
        <c:overlap val="0"/>
        <c:axId val="28269462"/>
        <c:axId val="6537475"/>
      </c:barChart>
      <c:catAx>
        <c:axId val="28269462"/>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537475"/>
        <c:crosses val="autoZero"/>
        <c:auto val="1"/>
        <c:lblAlgn val="ctr"/>
        <c:lblOffset val="100"/>
        <c:noMultiLvlLbl val="0"/>
      </c:catAx>
      <c:valAx>
        <c:axId val="6537475"/>
        <c:scaling>
          <c:orientation val="minMax"/>
          <c:max val="1"/>
          <c:min val="0.5"/>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826946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2.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0</xdr:colOff>
      <xdr:row>2</xdr:row>
      <xdr:rowOff>70560</xdr:rowOff>
    </xdr:from>
    <xdr:to>
      <xdr:col>17</xdr:col>
      <xdr:colOff>256320</xdr:colOff>
      <xdr:row>19</xdr:row>
      <xdr:rowOff>19800</xdr:rowOff>
    </xdr:to>
    <xdr:graphicFrame>
      <xdr:nvGraphicFramePr>
        <xdr:cNvPr id="0" name="Chart 1"/>
        <xdr:cNvGraphicFramePr/>
      </xdr:nvGraphicFramePr>
      <xdr:xfrm>
        <a:off x="8012520" y="571680"/>
        <a:ext cx="5759640" cy="35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18"/>
    <col collapsed="false" customWidth="true" hidden="false" outlineLevel="0" max="4" min="4" style="0" width="90"/>
  </cols>
  <sheetData>
    <row r="2" customFormat="false" ht="24.45"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27.75" hidden="false" customHeight="true" outlineLevel="0" collapsed="false">
      <c r="B6" s="4" t="s">
        <v>3</v>
      </c>
      <c r="D6" s="5" t="s">
        <v>4</v>
      </c>
    </row>
    <row r="7" customFormat="false" ht="27.75" hidden="false" customHeight="true" outlineLevel="0" collapsed="false">
      <c r="B7" s="4" t="s">
        <v>5</v>
      </c>
      <c r="D7" s="5" t="s">
        <v>6</v>
      </c>
    </row>
    <row r="8" customFormat="false" ht="42" hidden="false" customHeight="true" outlineLevel="0" collapsed="false">
      <c r="B8" s="4" t="s">
        <v>7</v>
      </c>
      <c r="D8" s="5" t="s">
        <v>8</v>
      </c>
    </row>
    <row r="9" customFormat="false" ht="15.75" hidden="false" customHeight="true" outlineLevel="0" collapsed="false">
      <c r="B9" s="4" t="s">
        <v>9</v>
      </c>
      <c r="D9" s="5" t="s">
        <v>10</v>
      </c>
    </row>
    <row r="11" customFormat="false" ht="15" hidden="false" customHeight="false" outlineLevel="0" collapsed="false">
      <c r="B11" s="3" t="s">
        <v>11</v>
      </c>
    </row>
    <row r="12" customFormat="false" ht="15.75" hidden="false" customHeight="true" outlineLevel="0" collapsed="false">
      <c r="B12" s="4" t="s">
        <v>12</v>
      </c>
      <c r="D12" s="5" t="s">
        <v>13</v>
      </c>
    </row>
    <row r="13" customFormat="false" ht="27.75" hidden="false" customHeight="true" outlineLevel="0" collapsed="false">
      <c r="B13" s="4" t="s">
        <v>14</v>
      </c>
      <c r="D13" s="5" t="s">
        <v>15</v>
      </c>
    </row>
    <row r="14" customFormat="false" ht="27.75" hidden="false" customHeight="true" outlineLevel="0" collapsed="false">
      <c r="B14" s="4" t="s">
        <v>16</v>
      </c>
      <c r="D14" s="5" t="s">
        <v>17</v>
      </c>
    </row>
    <row r="15" customFormat="false" ht="15.75" hidden="false" customHeight="true" outlineLevel="0" collapsed="false">
      <c r="B15" s="4" t="s">
        <v>18</v>
      </c>
      <c r="D15" s="5" t="s">
        <v>19</v>
      </c>
    </row>
    <row r="17" customFormat="false" ht="15" hidden="false" customHeight="false" outlineLevel="0" collapsed="false">
      <c r="B17" s="3" t="s">
        <v>20</v>
      </c>
    </row>
    <row r="18" customFormat="false" ht="15.75" hidden="false" customHeight="true" outlineLevel="0" collapsed="false">
      <c r="B18" s="4" t="s">
        <v>21</v>
      </c>
      <c r="C18" s="6"/>
      <c r="D18" s="5" t="s">
        <v>22</v>
      </c>
    </row>
    <row r="19" customFormat="false" ht="15.75" hidden="false" customHeight="true" outlineLevel="0" collapsed="false">
      <c r="B19" s="4" t="s">
        <v>23</v>
      </c>
      <c r="C19" s="7"/>
      <c r="D19" s="5" t="s">
        <v>24</v>
      </c>
    </row>
    <row r="20" customFormat="false" ht="15.75" hidden="false" customHeight="true" outlineLevel="0" collapsed="false">
      <c r="B20" s="4" t="s">
        <v>25</v>
      </c>
      <c r="C20" s="8"/>
      <c r="D20" s="5" t="s">
        <v>26</v>
      </c>
    </row>
    <row r="22" customFormat="false" ht="27.75" hidden="false" customHeight="true" outlineLevel="0" collapsed="false">
      <c r="B22" s="4" t="s">
        <v>27</v>
      </c>
      <c r="D22" s="5" t="s">
        <v>28</v>
      </c>
    </row>
    <row r="23" customFormat="false" ht="42" hidden="false" customHeight="true" outlineLevel="0" collapsed="false">
      <c r="B23" s="4" t="s">
        <v>29</v>
      </c>
      <c r="D23" s="5" t="s">
        <v>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8"/>
    <col collapsed="false" customWidth="true" hidden="false" outlineLevel="0" max="3" min="3" style="0" width="28"/>
    <col collapsed="false" customWidth="true" hidden="false" outlineLevel="0" max="4" min="4" style="0" width="90"/>
    <col collapsed="false" customWidth="true" hidden="false" outlineLevel="0" max="5" min="5" style="0" width="12"/>
  </cols>
  <sheetData>
    <row r="1" customFormat="false" ht="24.45" hidden="false" customHeight="false" outlineLevel="0" collapsed="false">
      <c r="A1" s="1" t="s">
        <v>31</v>
      </c>
    </row>
    <row r="2" customFormat="false" ht="15" hidden="false" customHeight="false" outlineLevel="0" collapsed="false">
      <c r="A2" s="2" t="s">
        <v>32</v>
      </c>
    </row>
    <row r="4" customFormat="false" ht="15" hidden="false" customHeight="false" outlineLevel="0" collapsed="false">
      <c r="A4" s="9" t="s">
        <v>33</v>
      </c>
      <c r="B4" s="9" t="s">
        <v>34</v>
      </c>
      <c r="D4" s="9" t="s">
        <v>35</v>
      </c>
      <c r="E4" s="9" t="s">
        <v>36</v>
      </c>
    </row>
    <row r="5" customFormat="false" ht="15" hidden="false" customHeight="false" outlineLevel="0" collapsed="false">
      <c r="A5" s="10" t="s">
        <v>37</v>
      </c>
      <c r="B5" s="11" t="n">
        <v>0.3</v>
      </c>
      <c r="D5" s="12" t="s">
        <v>38</v>
      </c>
      <c r="E5" s="11" t="n">
        <v>0.95</v>
      </c>
    </row>
    <row r="6" customFormat="false" ht="15" hidden="false" customHeight="false" outlineLevel="0" collapsed="false">
      <c r="A6" s="10" t="s">
        <v>39</v>
      </c>
      <c r="B6" s="11" t="n">
        <v>0.4</v>
      </c>
      <c r="D6" s="12" t="s">
        <v>40</v>
      </c>
      <c r="E6" s="11" t="n">
        <v>0.85</v>
      </c>
    </row>
    <row r="7" customFormat="false" ht="15" hidden="false" customHeight="false" outlineLevel="0" collapsed="false">
      <c r="A7" s="10" t="s">
        <v>41</v>
      </c>
      <c r="B7" s="11" t="n">
        <v>0.3</v>
      </c>
      <c r="D7" s="12" t="s">
        <v>42</v>
      </c>
      <c r="E7" s="11" t="n">
        <v>0.8</v>
      </c>
    </row>
    <row r="8" customFormat="false" ht="15" hidden="false" customHeight="false" outlineLevel="0" collapsed="false">
      <c r="D8" s="13" t="s">
        <v>43</v>
      </c>
    </row>
    <row r="10" customFormat="false" ht="30" hidden="false" customHeight="true" outlineLevel="0" collapsed="false">
      <c r="A10" s="9" t="s">
        <v>33</v>
      </c>
      <c r="B10" s="9" t="s">
        <v>44</v>
      </c>
      <c r="C10" s="9" t="s">
        <v>45</v>
      </c>
      <c r="D10" s="9" t="s">
        <v>46</v>
      </c>
    </row>
    <row r="11" customFormat="false" ht="30" hidden="false" customHeight="true" outlineLevel="0" collapsed="false">
      <c r="A11" s="14" t="s">
        <v>37</v>
      </c>
      <c r="B11" s="14" t="s">
        <v>47</v>
      </c>
      <c r="C11" s="15" t="s">
        <v>48</v>
      </c>
      <c r="D11" s="14" t="s">
        <v>49</v>
      </c>
    </row>
    <row r="12" customFormat="false" ht="30" hidden="false" customHeight="true" outlineLevel="0" collapsed="false">
      <c r="A12" s="14" t="s">
        <v>37</v>
      </c>
      <c r="B12" s="14" t="s">
        <v>50</v>
      </c>
      <c r="C12" s="15" t="s">
        <v>51</v>
      </c>
      <c r="D12" s="14" t="s">
        <v>52</v>
      </c>
    </row>
    <row r="13" customFormat="false" ht="30" hidden="false" customHeight="true" outlineLevel="0" collapsed="false">
      <c r="A13" s="14" t="s">
        <v>37</v>
      </c>
      <c r="B13" s="14" t="s">
        <v>53</v>
      </c>
      <c r="C13" s="15" t="s">
        <v>54</v>
      </c>
      <c r="D13" s="14" t="s">
        <v>55</v>
      </c>
    </row>
    <row r="14" customFormat="false" ht="30" hidden="false" customHeight="true" outlineLevel="0" collapsed="false">
      <c r="A14" s="14" t="s">
        <v>37</v>
      </c>
      <c r="B14" s="14" t="s">
        <v>56</v>
      </c>
      <c r="C14" s="15" t="s">
        <v>57</v>
      </c>
      <c r="D14" s="14" t="s">
        <v>58</v>
      </c>
    </row>
    <row r="15" customFormat="false" ht="18" hidden="false" customHeight="true" outlineLevel="0" collapsed="false">
      <c r="A15" s="14" t="s">
        <v>37</v>
      </c>
      <c r="B15" s="14" t="s">
        <v>59</v>
      </c>
      <c r="C15" s="15" t="s">
        <v>60</v>
      </c>
      <c r="D15" s="14" t="s">
        <v>61</v>
      </c>
    </row>
    <row r="16" customFormat="false" ht="18" hidden="false" customHeight="true" outlineLevel="0" collapsed="false">
      <c r="A16" s="14" t="s">
        <v>39</v>
      </c>
      <c r="B16" s="14" t="s">
        <v>62</v>
      </c>
      <c r="C16" s="15" t="s">
        <v>63</v>
      </c>
      <c r="D16" s="14" t="s">
        <v>64</v>
      </c>
    </row>
    <row r="17" customFormat="false" ht="18" hidden="false" customHeight="true" outlineLevel="0" collapsed="false">
      <c r="A17" s="14" t="s">
        <v>39</v>
      </c>
      <c r="B17" s="14" t="s">
        <v>65</v>
      </c>
      <c r="C17" s="15" t="s">
        <v>66</v>
      </c>
      <c r="D17" s="14" t="s">
        <v>67</v>
      </c>
    </row>
    <row r="18" customFormat="false" ht="18" hidden="false" customHeight="true" outlineLevel="0" collapsed="false">
      <c r="A18" s="14" t="s">
        <v>39</v>
      </c>
      <c r="B18" s="14" t="s">
        <v>68</v>
      </c>
      <c r="C18" s="15" t="s">
        <v>69</v>
      </c>
      <c r="D18" s="14" t="s">
        <v>70</v>
      </c>
    </row>
    <row r="19" customFormat="false" ht="18" hidden="false" customHeight="true" outlineLevel="0" collapsed="false">
      <c r="A19" s="14" t="s">
        <v>39</v>
      </c>
      <c r="B19" s="14" t="s">
        <v>71</v>
      </c>
      <c r="C19" s="15" t="s">
        <v>72</v>
      </c>
      <c r="D19" s="14" t="s">
        <v>73</v>
      </c>
    </row>
    <row r="20" customFormat="false" ht="30" hidden="false" customHeight="true" outlineLevel="0" collapsed="false">
      <c r="A20" s="14" t="s">
        <v>39</v>
      </c>
      <c r="B20" s="14" t="s">
        <v>74</v>
      </c>
      <c r="C20" s="15" t="s">
        <v>75</v>
      </c>
      <c r="D20" s="14" t="s">
        <v>76</v>
      </c>
    </row>
    <row r="21" customFormat="false" ht="30" hidden="false" customHeight="true" outlineLevel="0" collapsed="false">
      <c r="A21" s="14" t="s">
        <v>39</v>
      </c>
      <c r="B21" s="14" t="s">
        <v>77</v>
      </c>
      <c r="C21" s="15" t="s">
        <v>78</v>
      </c>
      <c r="D21" s="14" t="s">
        <v>79</v>
      </c>
    </row>
    <row r="22" customFormat="false" ht="18" hidden="false" customHeight="true" outlineLevel="0" collapsed="false">
      <c r="A22" s="14" t="s">
        <v>41</v>
      </c>
      <c r="B22" s="14" t="s">
        <v>80</v>
      </c>
      <c r="C22" s="15" t="s">
        <v>81</v>
      </c>
      <c r="D22" s="14" t="s">
        <v>82</v>
      </c>
    </row>
    <row r="23" customFormat="false" ht="18" hidden="false" customHeight="true" outlineLevel="0" collapsed="false">
      <c r="A23" s="14" t="s">
        <v>41</v>
      </c>
      <c r="B23" s="14" t="s">
        <v>83</v>
      </c>
      <c r="C23" s="15" t="s">
        <v>84</v>
      </c>
      <c r="D23" s="14" t="s">
        <v>85</v>
      </c>
    </row>
    <row r="24" customFormat="false" ht="18" hidden="false" customHeight="true" outlineLevel="0" collapsed="false">
      <c r="A24" s="14" t="s">
        <v>41</v>
      </c>
      <c r="B24" s="14" t="s">
        <v>86</v>
      </c>
      <c r="C24" s="15" t="s">
        <v>87</v>
      </c>
      <c r="D24" s="14" t="s">
        <v>88</v>
      </c>
    </row>
    <row r="25" customFormat="false" ht="30" hidden="false" customHeight="true" outlineLevel="0" collapsed="false">
      <c r="A25" s="14" t="s">
        <v>41</v>
      </c>
      <c r="B25" s="14" t="s">
        <v>89</v>
      </c>
      <c r="C25" s="15" t="s">
        <v>90</v>
      </c>
      <c r="D25" s="14" t="s">
        <v>91</v>
      </c>
    </row>
    <row r="28" customFormat="false" ht="15" hidden="false" customHeight="false" outlineLevel="0" collapsed="false">
      <c r="A28" s="3" t="s">
        <v>7</v>
      </c>
    </row>
    <row r="29" customFormat="false" ht="15" hidden="false" customHeight="false" outlineLevel="0" collapsed="false">
      <c r="A29" s="2" t="s">
        <v>92</v>
      </c>
    </row>
    <row r="30" customFormat="false" ht="30" hidden="false" customHeight="true" outlineLevel="0" collapsed="false">
      <c r="A30" s="4" t="s">
        <v>37</v>
      </c>
      <c r="C30" s="16" t="s">
        <v>93</v>
      </c>
      <c r="D30" s="16"/>
    </row>
    <row r="31" customFormat="false" ht="30" hidden="false" customHeight="true" outlineLevel="0" collapsed="false">
      <c r="A31" s="4" t="s">
        <v>39</v>
      </c>
      <c r="C31" s="16" t="s">
        <v>94</v>
      </c>
      <c r="D31" s="16"/>
    </row>
    <row r="32" customFormat="false" ht="30" hidden="false" customHeight="true" outlineLevel="0" collapsed="false">
      <c r="A32" s="4" t="s">
        <v>41</v>
      </c>
      <c r="C32" s="16" t="s">
        <v>95</v>
      </c>
      <c r="D32" s="16"/>
    </row>
  </sheetData>
  <mergeCells count="3">
    <mergeCell ref="C30:D30"/>
    <mergeCell ref="C31:D31"/>
    <mergeCell ref="C32:D3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5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2" min="1" style="0" width="11"/>
    <col collapsed="false" customWidth="true" hidden="false" outlineLevel="0" max="3" min="3" style="0" width="12"/>
    <col collapsed="false" customWidth="true" hidden="false" outlineLevel="0" max="4" min="4" style="0" width="9"/>
    <col collapsed="false" customWidth="true" hidden="false" outlineLevel="0" max="10" min="5" style="0" width="10"/>
    <col collapsed="false" customWidth="true" hidden="false" outlineLevel="0" max="11" min="11" style="0" width="11"/>
    <col collapsed="false" customWidth="true" hidden="false" outlineLevel="0" max="17" min="12" style="0" width="10"/>
    <col collapsed="false" customWidth="true" hidden="false" outlineLevel="0" max="18" min="18" style="0" width="11"/>
    <col collapsed="false" customWidth="true" hidden="false" outlineLevel="0" max="22" min="19" style="0" width="10"/>
    <col collapsed="false" customWidth="true" hidden="false" outlineLevel="0" max="23" min="23" style="0" width="11"/>
    <col collapsed="false" customWidth="true" hidden="false" outlineLevel="0" max="24" min="24" style="0" width="48"/>
    <col collapsed="false" customWidth="true" hidden="false" outlineLevel="0" max="27" min="25" style="0" width="11"/>
    <col collapsed="false" customWidth="true" hidden="false" outlineLevel="0" max="28" min="28" style="0" width="9"/>
    <col collapsed="false" customWidth="true" hidden="false" outlineLevel="0" max="29" min="29" style="0" width="16"/>
    <col collapsed="false" customWidth="true" hidden="false" outlineLevel="0" max="30" min="30" style="0" width="9"/>
  </cols>
  <sheetData>
    <row r="1" customFormat="false" ht="57.75" hidden="false" customHeight="true" outlineLevel="0" collapsed="false">
      <c r="A1" s="9" t="s">
        <v>96</v>
      </c>
      <c r="B1" s="9" t="s">
        <v>97</v>
      </c>
      <c r="C1" s="9" t="s">
        <v>98</v>
      </c>
      <c r="D1" s="9" t="s">
        <v>99</v>
      </c>
      <c r="E1" s="9" t="s">
        <v>100</v>
      </c>
      <c r="F1" s="9" t="s">
        <v>101</v>
      </c>
      <c r="G1" s="9" t="s">
        <v>102</v>
      </c>
      <c r="H1" s="9" t="s">
        <v>103</v>
      </c>
      <c r="I1" s="9" t="s">
        <v>104</v>
      </c>
      <c r="J1" s="9" t="s">
        <v>105</v>
      </c>
      <c r="K1" s="17" t="s">
        <v>106</v>
      </c>
      <c r="L1" s="9" t="s">
        <v>107</v>
      </c>
      <c r="M1" s="9" t="s">
        <v>108</v>
      </c>
      <c r="N1" s="9" t="s">
        <v>109</v>
      </c>
      <c r="O1" s="9" t="s">
        <v>110</v>
      </c>
      <c r="P1" s="9" t="s">
        <v>111</v>
      </c>
      <c r="Q1" s="9" t="s">
        <v>112</v>
      </c>
      <c r="R1" s="17" t="s">
        <v>113</v>
      </c>
      <c r="S1" s="9" t="s">
        <v>114</v>
      </c>
      <c r="T1" s="9" t="s">
        <v>115</v>
      </c>
      <c r="U1" s="9" t="s">
        <v>116</v>
      </c>
      <c r="V1" s="9" t="s">
        <v>117</v>
      </c>
      <c r="W1" s="17" t="s">
        <v>118</v>
      </c>
      <c r="X1" s="9" t="s">
        <v>119</v>
      </c>
      <c r="Y1" s="18" t="s">
        <v>37</v>
      </c>
      <c r="Z1" s="18" t="s">
        <v>39</v>
      </c>
      <c r="AA1" s="18" t="s">
        <v>41</v>
      </c>
      <c r="AB1" s="18" t="s">
        <v>120</v>
      </c>
      <c r="AC1" s="18" t="s">
        <v>121</v>
      </c>
      <c r="AD1" s="18" t="s">
        <v>122</v>
      </c>
    </row>
    <row r="2" customFormat="false" ht="15" hidden="false" customHeight="false" outlineLevel="0" collapsed="false">
      <c r="A2" s="19" t="n">
        <v>46265</v>
      </c>
      <c r="B2" s="20" t="s">
        <v>123</v>
      </c>
      <c r="C2" s="20" t="s">
        <v>124</v>
      </c>
      <c r="D2" s="20" t="s">
        <v>125</v>
      </c>
      <c r="E2" s="20" t="s">
        <v>126</v>
      </c>
      <c r="F2" s="21" t="s">
        <v>127</v>
      </c>
      <c r="G2" s="21" t="s">
        <v>127</v>
      </c>
      <c r="H2" s="21" t="s">
        <v>127</v>
      </c>
      <c r="I2" s="21" t="s">
        <v>127</v>
      </c>
      <c r="J2" s="21" t="s">
        <v>128</v>
      </c>
      <c r="K2" s="21" t="s">
        <v>128</v>
      </c>
      <c r="L2" s="21" t="s">
        <v>127</v>
      </c>
      <c r="M2" s="21" t="s">
        <v>127</v>
      </c>
      <c r="N2" s="21" t="s">
        <v>127</v>
      </c>
      <c r="O2" s="21" t="s">
        <v>127</v>
      </c>
      <c r="P2" s="21" t="s">
        <v>127</v>
      </c>
      <c r="Q2" s="21" t="s">
        <v>127</v>
      </c>
      <c r="R2" s="21" t="s">
        <v>128</v>
      </c>
      <c r="S2" s="21" t="s">
        <v>127</v>
      </c>
      <c r="T2" s="21" t="s">
        <v>127</v>
      </c>
      <c r="U2" s="21" t="s">
        <v>127</v>
      </c>
      <c r="V2" s="21" t="s">
        <v>127</v>
      </c>
      <c r="W2" s="21" t="s">
        <v>128</v>
      </c>
      <c r="X2" s="20" t="s">
        <v>129</v>
      </c>
      <c r="Y2" s="22" t="n">
        <f aca="false">IF(COUNTIF($F2:$J2,"Yes")+COUNTIF($F2:$J2,"No")=0,"",COUNTIF($F2:$J2,"Yes")/(COUNTIF($F2:$J2,"Yes")+COUNTIF($F2:$J2,"No")))</f>
        <v>0.8</v>
      </c>
      <c r="Z2" s="22" t="n">
        <f aca="false">IF(COUNTIF($L2:$Q2,"Yes")+COUNTIF($L2:$Q2,"No")=0,"",COUNTIF($L2:$Q2,"Yes")/(COUNTIF($L2:$Q2,"Yes")+COUNTIF($L2:$Q2,"No")))</f>
        <v>1</v>
      </c>
      <c r="AA2" s="22" t="n">
        <f aca="false">IF(COUNTIF($S2:$V2,"Yes")+COUNTIF($S2:$V2,"No")=0,"",COUNTIF($S2:$V2,"Yes")/(COUNTIF($S2:$V2,"Yes")+COUNTIF($S2:$V2,"No")))</f>
        <v>1</v>
      </c>
      <c r="AB2" s="22" t="n">
        <f aca="false">IF(OR($C2="",IF($Y2="",0,WeightCX)+IF($Z2="",0,WeightIR)+IF($AA2="",0,WeightIN)=0),"",IF($AD2="Yes",0,(IF($Y2="",0,WeightCX*$Y2)+IF($Z2="",0,WeightIR*$Z2)+IF($AA2="",0,WeightIN*$AA2))/(IF($Y2="",0,WeightCX)+IF($Z2="",0,WeightIR)+IF($AA2="",0,WeightIN))))</f>
        <v>0.94</v>
      </c>
      <c r="AC2" s="23" t="str">
        <f aca="false">IF($AB2="","",IF($AB2&gt;=BandExceeds,"Exceeds",IF($AB2&gt;=BandMeets,"Meets",IF($AB2&gt;=BandNI,"Needs improvement","Unsatisfactory"))))</f>
        <v>Meets</v>
      </c>
      <c r="AD2" s="24" t="str">
        <f aca="false">IF($C2="","",IF(OR($K2="Yes",$R2="Yes",$W2="Yes"),"Yes","No"))</f>
        <v>No</v>
      </c>
    </row>
    <row r="3" customFormat="false" ht="15" hidden="false" customHeight="false" outlineLevel="0" collapsed="false">
      <c r="A3" s="19" t="n">
        <v>46265</v>
      </c>
      <c r="B3" s="20" t="s">
        <v>130</v>
      </c>
      <c r="C3" s="20" t="s">
        <v>131</v>
      </c>
      <c r="D3" s="20" t="s">
        <v>125</v>
      </c>
      <c r="E3" s="20" t="s">
        <v>132</v>
      </c>
      <c r="F3" s="21" t="s">
        <v>127</v>
      </c>
      <c r="G3" s="21" t="s">
        <v>127</v>
      </c>
      <c r="H3" s="21" t="s">
        <v>127</v>
      </c>
      <c r="I3" s="21" t="s">
        <v>127</v>
      </c>
      <c r="J3" s="21" t="s">
        <v>127</v>
      </c>
      <c r="K3" s="21" t="s">
        <v>128</v>
      </c>
      <c r="L3" s="21" t="s">
        <v>128</v>
      </c>
      <c r="M3" s="21" t="s">
        <v>127</v>
      </c>
      <c r="N3" s="21" t="s">
        <v>127</v>
      </c>
      <c r="O3" s="21" t="s">
        <v>127</v>
      </c>
      <c r="P3" s="21" t="s">
        <v>127</v>
      </c>
      <c r="Q3" s="21" t="s">
        <v>133</v>
      </c>
      <c r="R3" s="21" t="s">
        <v>128</v>
      </c>
      <c r="S3" s="21" t="s">
        <v>127</v>
      </c>
      <c r="T3" s="21" t="s">
        <v>127</v>
      </c>
      <c r="U3" s="21" t="s">
        <v>127</v>
      </c>
      <c r="V3" s="21" t="s">
        <v>127</v>
      </c>
      <c r="W3" s="21" t="s">
        <v>128</v>
      </c>
      <c r="X3" s="20" t="s">
        <v>134</v>
      </c>
      <c r="Y3" s="22" t="n">
        <f aca="false">IF(COUNTIF($F3:$J3,"Yes")+COUNTIF($F3:$J3,"No")=0,"",COUNTIF($F3:$J3,"Yes")/(COUNTIF($F3:$J3,"Yes")+COUNTIF($F3:$J3,"No")))</f>
        <v>1</v>
      </c>
      <c r="Z3" s="22" t="n">
        <f aca="false">IF(COUNTIF($L3:$Q3,"Yes")+COUNTIF($L3:$Q3,"No")=0,"",COUNTIF($L3:$Q3,"Yes")/(COUNTIF($L3:$Q3,"Yes")+COUNTIF($L3:$Q3,"No")))</f>
        <v>0.8</v>
      </c>
      <c r="AA3" s="22" t="n">
        <f aca="false">IF(COUNTIF($S3:$V3,"Yes")+COUNTIF($S3:$V3,"No")=0,"",COUNTIF($S3:$V3,"Yes")/(COUNTIF($S3:$V3,"Yes")+COUNTIF($S3:$V3,"No")))</f>
        <v>1</v>
      </c>
      <c r="AB3" s="22" t="n">
        <f aca="false">IF(OR($C3="",IF($Y3="",0,WeightCX)+IF($Z3="",0,WeightIR)+IF($AA3="",0,WeightIN)=0),"",IF($AD3="Yes",0,(IF($Y3="",0,WeightCX*$Y3)+IF($Z3="",0,WeightIR*$Z3)+IF($AA3="",0,WeightIN*$AA3))/(IF($Y3="",0,WeightCX)+IF($Z3="",0,WeightIR)+IF($AA3="",0,WeightIN))))</f>
        <v>0.92</v>
      </c>
      <c r="AC3" s="23" t="str">
        <f aca="false">IF($AB3="","",IF($AB3&gt;=BandExceeds,"Exceeds",IF($AB3&gt;=BandMeets,"Meets",IF($AB3&gt;=BandNI,"Needs improvement","Unsatisfactory"))))</f>
        <v>Meets</v>
      </c>
      <c r="AD3" s="24" t="str">
        <f aca="false">IF($C3="","",IF(OR($K3="Yes",$R3="Yes",$W3="Yes"),"Yes","No"))</f>
        <v>No</v>
      </c>
    </row>
    <row r="4" customFormat="false" ht="15" hidden="false" customHeight="false" outlineLevel="0" collapsed="false">
      <c r="A4" s="19" t="n">
        <v>46265</v>
      </c>
      <c r="B4" s="20" t="s">
        <v>123</v>
      </c>
      <c r="C4" s="20" t="s">
        <v>135</v>
      </c>
      <c r="D4" s="20" t="s">
        <v>136</v>
      </c>
      <c r="E4" s="20" t="s">
        <v>137</v>
      </c>
      <c r="F4" s="21" t="s">
        <v>127</v>
      </c>
      <c r="G4" s="21" t="s">
        <v>127</v>
      </c>
      <c r="H4" s="21" t="s">
        <v>128</v>
      </c>
      <c r="I4" s="21" t="s">
        <v>127</v>
      </c>
      <c r="J4" s="21" t="s">
        <v>133</v>
      </c>
      <c r="K4" s="21" t="s">
        <v>128</v>
      </c>
      <c r="L4" s="21" t="s">
        <v>127</v>
      </c>
      <c r="M4" s="21" t="s">
        <v>127</v>
      </c>
      <c r="N4" s="21" t="s">
        <v>127</v>
      </c>
      <c r="O4" s="21" t="s">
        <v>127</v>
      </c>
      <c r="P4" s="21" t="s">
        <v>127</v>
      </c>
      <c r="Q4" s="21" t="s">
        <v>133</v>
      </c>
      <c r="R4" s="21" t="s">
        <v>128</v>
      </c>
      <c r="S4" s="21" t="s">
        <v>127</v>
      </c>
      <c r="T4" s="21" t="s">
        <v>127</v>
      </c>
      <c r="U4" s="21" t="s">
        <v>127</v>
      </c>
      <c r="V4" s="21" t="s">
        <v>127</v>
      </c>
      <c r="W4" s="21" t="s">
        <v>128</v>
      </c>
      <c r="X4" s="20" t="s">
        <v>138</v>
      </c>
      <c r="Y4" s="22" t="n">
        <f aca="false">IF(COUNTIF($F4:$J4,"Yes")+COUNTIF($F4:$J4,"No")=0,"",COUNTIF($F4:$J4,"Yes")/(COUNTIF($F4:$J4,"Yes")+COUNTIF($F4:$J4,"No")))</f>
        <v>0.75</v>
      </c>
      <c r="Z4" s="22" t="n">
        <f aca="false">IF(COUNTIF($L4:$Q4,"Yes")+COUNTIF($L4:$Q4,"No")=0,"",COUNTIF($L4:$Q4,"Yes")/(COUNTIF($L4:$Q4,"Yes")+COUNTIF($L4:$Q4,"No")))</f>
        <v>1</v>
      </c>
      <c r="AA4" s="22" t="n">
        <f aca="false">IF(COUNTIF($S4:$V4,"Yes")+COUNTIF($S4:$V4,"No")=0,"",COUNTIF($S4:$V4,"Yes")/(COUNTIF($S4:$V4,"Yes")+COUNTIF($S4:$V4,"No")))</f>
        <v>1</v>
      </c>
      <c r="AB4" s="22" t="n">
        <f aca="false">IF(OR($C4="",IF($Y4="",0,WeightCX)+IF($Z4="",0,WeightIR)+IF($AA4="",0,WeightIN)=0),"",IF($AD4="Yes",0,(IF($Y4="",0,WeightCX*$Y4)+IF($Z4="",0,WeightIR*$Z4)+IF($AA4="",0,WeightIN*$AA4))/(IF($Y4="",0,WeightCX)+IF($Z4="",0,WeightIR)+IF($AA4="",0,WeightIN))))</f>
        <v>0.925</v>
      </c>
      <c r="AC4" s="23" t="str">
        <f aca="false">IF($AB4="","",IF($AB4&gt;=BandExceeds,"Exceeds",IF($AB4&gt;=BandMeets,"Meets",IF($AB4&gt;=BandNI,"Needs improvement","Unsatisfactory"))))</f>
        <v>Meets</v>
      </c>
      <c r="AD4" s="24" t="str">
        <f aca="false">IF($C4="","",IF(OR($K4="Yes",$R4="Yes",$W4="Yes"),"Yes","No"))</f>
        <v>No</v>
      </c>
    </row>
    <row r="5" customFormat="false" ht="15" hidden="false" customHeight="false" outlineLevel="0" collapsed="false">
      <c r="A5" s="19" t="n">
        <v>46266</v>
      </c>
      <c r="B5" s="20" t="s">
        <v>123</v>
      </c>
      <c r="C5" s="20" t="s">
        <v>139</v>
      </c>
      <c r="D5" s="20" t="s">
        <v>140</v>
      </c>
      <c r="E5" s="20" t="s">
        <v>141</v>
      </c>
      <c r="F5" s="21" t="s">
        <v>127</v>
      </c>
      <c r="G5" s="21" t="s">
        <v>127</v>
      </c>
      <c r="H5" s="21" t="s">
        <v>127</v>
      </c>
      <c r="I5" s="21" t="s">
        <v>127</v>
      </c>
      <c r="J5" s="21" t="s">
        <v>127</v>
      </c>
      <c r="K5" s="21" t="s">
        <v>128</v>
      </c>
      <c r="L5" s="21" t="s">
        <v>127</v>
      </c>
      <c r="M5" s="21" t="s">
        <v>128</v>
      </c>
      <c r="N5" s="21" t="s">
        <v>127</v>
      </c>
      <c r="O5" s="21" t="s">
        <v>127</v>
      </c>
      <c r="P5" s="21" t="s">
        <v>127</v>
      </c>
      <c r="Q5" s="21" t="s">
        <v>127</v>
      </c>
      <c r="R5" s="21" t="s">
        <v>128</v>
      </c>
      <c r="S5" s="21" t="s">
        <v>127</v>
      </c>
      <c r="T5" s="21" t="s">
        <v>127</v>
      </c>
      <c r="U5" s="21" t="s">
        <v>133</v>
      </c>
      <c r="V5" s="21" t="s">
        <v>127</v>
      </c>
      <c r="W5" s="21" t="s">
        <v>128</v>
      </c>
      <c r="X5" s="20" t="s">
        <v>142</v>
      </c>
      <c r="Y5" s="22" t="n">
        <f aca="false">IF(COUNTIF($F5:$J5,"Yes")+COUNTIF($F5:$J5,"No")=0,"",COUNTIF($F5:$J5,"Yes")/(COUNTIF($F5:$J5,"Yes")+COUNTIF($F5:$J5,"No")))</f>
        <v>1</v>
      </c>
      <c r="Z5" s="22" t="n">
        <f aca="false">IF(COUNTIF($L5:$Q5,"Yes")+COUNTIF($L5:$Q5,"No")=0,"",COUNTIF($L5:$Q5,"Yes")/(COUNTIF($L5:$Q5,"Yes")+COUNTIF($L5:$Q5,"No")))</f>
        <v>0.833333333333333</v>
      </c>
      <c r="AA5" s="22" t="n">
        <f aca="false">IF(COUNTIF($S5:$V5,"Yes")+COUNTIF($S5:$V5,"No")=0,"",COUNTIF($S5:$V5,"Yes")/(COUNTIF($S5:$V5,"Yes")+COUNTIF($S5:$V5,"No")))</f>
        <v>1</v>
      </c>
      <c r="AB5" s="22" t="n">
        <f aca="false">IF(OR($C5="",IF($Y5="",0,WeightCX)+IF($Z5="",0,WeightIR)+IF($AA5="",0,WeightIN)=0),"",IF($AD5="Yes",0,(IF($Y5="",0,WeightCX*$Y5)+IF($Z5="",0,WeightIR*$Z5)+IF($AA5="",0,WeightIN*$AA5))/(IF($Y5="",0,WeightCX)+IF($Z5="",0,WeightIR)+IF($AA5="",0,WeightIN))))</f>
        <v>0.933333333333333</v>
      </c>
      <c r="AC5" s="23" t="str">
        <f aca="false">IF($AB5="","",IF($AB5&gt;=BandExceeds,"Exceeds",IF($AB5&gt;=BandMeets,"Meets",IF($AB5&gt;=BandNI,"Needs improvement","Unsatisfactory"))))</f>
        <v>Meets</v>
      </c>
      <c r="AD5" s="24" t="str">
        <f aca="false">IF($C5="","",IF(OR($K5="Yes",$R5="Yes",$W5="Yes"),"Yes","No"))</f>
        <v>No</v>
      </c>
    </row>
    <row r="6" customFormat="false" ht="15" hidden="false" customHeight="false" outlineLevel="0" collapsed="false">
      <c r="A6" s="19" t="n">
        <v>46266</v>
      </c>
      <c r="B6" s="20" t="s">
        <v>130</v>
      </c>
      <c r="C6" s="20" t="s">
        <v>143</v>
      </c>
      <c r="D6" s="20" t="s">
        <v>125</v>
      </c>
      <c r="E6" s="20" t="s">
        <v>144</v>
      </c>
      <c r="F6" s="21" t="s">
        <v>127</v>
      </c>
      <c r="G6" s="21" t="s">
        <v>127</v>
      </c>
      <c r="H6" s="21" t="s">
        <v>127</v>
      </c>
      <c r="I6" s="21" t="s">
        <v>127</v>
      </c>
      <c r="J6" s="21" t="s">
        <v>127</v>
      </c>
      <c r="K6" s="21" t="s">
        <v>128</v>
      </c>
      <c r="L6" s="21" t="s">
        <v>127</v>
      </c>
      <c r="M6" s="21" t="s">
        <v>127</v>
      </c>
      <c r="N6" s="21" t="s">
        <v>127</v>
      </c>
      <c r="O6" s="21" t="s">
        <v>127</v>
      </c>
      <c r="P6" s="21" t="s">
        <v>127</v>
      </c>
      <c r="Q6" s="21" t="s">
        <v>133</v>
      </c>
      <c r="R6" s="21" t="s">
        <v>128</v>
      </c>
      <c r="S6" s="21" t="s">
        <v>127</v>
      </c>
      <c r="T6" s="21" t="s">
        <v>127</v>
      </c>
      <c r="U6" s="21" t="s">
        <v>127</v>
      </c>
      <c r="V6" s="21" t="s">
        <v>127</v>
      </c>
      <c r="W6" s="21" t="s">
        <v>128</v>
      </c>
      <c r="X6" s="20" t="s">
        <v>145</v>
      </c>
      <c r="Y6" s="22" t="n">
        <f aca="false">IF(COUNTIF($F6:$J6,"Yes")+COUNTIF($F6:$J6,"No")=0,"",COUNTIF($F6:$J6,"Yes")/(COUNTIF($F6:$J6,"Yes")+COUNTIF($F6:$J6,"No")))</f>
        <v>1</v>
      </c>
      <c r="Z6" s="22" t="n">
        <f aca="false">IF(COUNTIF($L6:$Q6,"Yes")+COUNTIF($L6:$Q6,"No")=0,"",COUNTIF($L6:$Q6,"Yes")/(COUNTIF($L6:$Q6,"Yes")+COUNTIF($L6:$Q6,"No")))</f>
        <v>1</v>
      </c>
      <c r="AA6" s="22" t="n">
        <f aca="false">IF(COUNTIF($S6:$V6,"Yes")+COUNTIF($S6:$V6,"No")=0,"",COUNTIF($S6:$V6,"Yes")/(COUNTIF($S6:$V6,"Yes")+COUNTIF($S6:$V6,"No")))</f>
        <v>1</v>
      </c>
      <c r="AB6" s="22" t="n">
        <f aca="false">IF(OR($C6="",IF($Y6="",0,WeightCX)+IF($Z6="",0,WeightIR)+IF($AA6="",0,WeightIN)=0),"",IF($AD6="Yes",0,(IF($Y6="",0,WeightCX*$Y6)+IF($Z6="",0,WeightIR*$Z6)+IF($AA6="",0,WeightIN*$AA6))/(IF($Y6="",0,WeightCX)+IF($Z6="",0,WeightIR)+IF($AA6="",0,WeightIN))))</f>
        <v>1</v>
      </c>
      <c r="AC6" s="23" t="str">
        <f aca="false">IF($AB6="","",IF($AB6&gt;=BandExceeds,"Exceeds",IF($AB6&gt;=BandMeets,"Meets",IF($AB6&gt;=BandNI,"Needs improvement","Unsatisfactory"))))</f>
        <v>Exceeds</v>
      </c>
      <c r="AD6" s="24" t="str">
        <f aca="false">IF($C6="","",IF(OR($K6="Yes",$R6="Yes",$W6="Yes"),"Yes","No"))</f>
        <v>No</v>
      </c>
    </row>
    <row r="7" customFormat="false" ht="15" hidden="false" customHeight="false" outlineLevel="0" collapsed="false">
      <c r="A7" s="19" t="n">
        <v>46267</v>
      </c>
      <c r="B7" s="20" t="s">
        <v>130</v>
      </c>
      <c r="C7" s="20" t="s">
        <v>146</v>
      </c>
      <c r="D7" s="20" t="s">
        <v>136</v>
      </c>
      <c r="E7" s="20" t="s">
        <v>147</v>
      </c>
      <c r="F7" s="21" t="s">
        <v>127</v>
      </c>
      <c r="G7" s="21" t="s">
        <v>127</v>
      </c>
      <c r="H7" s="21" t="s">
        <v>127</v>
      </c>
      <c r="I7" s="21" t="s">
        <v>127</v>
      </c>
      <c r="J7" s="21" t="s">
        <v>133</v>
      </c>
      <c r="K7" s="21" t="s">
        <v>128</v>
      </c>
      <c r="L7" s="21" t="s">
        <v>127</v>
      </c>
      <c r="M7" s="21" t="s">
        <v>128</v>
      </c>
      <c r="N7" s="21" t="s">
        <v>127</v>
      </c>
      <c r="O7" s="21" t="s">
        <v>127</v>
      </c>
      <c r="P7" s="21" t="s">
        <v>127</v>
      </c>
      <c r="Q7" s="21" t="s">
        <v>127</v>
      </c>
      <c r="R7" s="21" t="s">
        <v>128</v>
      </c>
      <c r="S7" s="21" t="s">
        <v>127</v>
      </c>
      <c r="T7" s="21" t="s">
        <v>128</v>
      </c>
      <c r="U7" s="21" t="s">
        <v>127</v>
      </c>
      <c r="V7" s="21" t="s">
        <v>127</v>
      </c>
      <c r="W7" s="21" t="s">
        <v>128</v>
      </c>
      <c r="X7" s="20" t="s">
        <v>148</v>
      </c>
      <c r="Y7" s="22" t="n">
        <f aca="false">IF(COUNTIF($F7:$J7,"Yes")+COUNTIF($F7:$J7,"No")=0,"",COUNTIF($F7:$J7,"Yes")/(COUNTIF($F7:$J7,"Yes")+COUNTIF($F7:$J7,"No")))</f>
        <v>1</v>
      </c>
      <c r="Z7" s="22" t="n">
        <f aca="false">IF(COUNTIF($L7:$Q7,"Yes")+COUNTIF($L7:$Q7,"No")=0,"",COUNTIF($L7:$Q7,"Yes")/(COUNTIF($L7:$Q7,"Yes")+COUNTIF($L7:$Q7,"No")))</f>
        <v>0.833333333333333</v>
      </c>
      <c r="AA7" s="22" t="n">
        <f aca="false">IF(COUNTIF($S7:$V7,"Yes")+COUNTIF($S7:$V7,"No")=0,"",COUNTIF($S7:$V7,"Yes")/(COUNTIF($S7:$V7,"Yes")+COUNTIF($S7:$V7,"No")))</f>
        <v>0.75</v>
      </c>
      <c r="AB7" s="22" t="n">
        <f aca="false">IF(OR($C7="",IF($Y7="",0,WeightCX)+IF($Z7="",0,WeightIR)+IF($AA7="",0,WeightIN)=0),"",IF($AD7="Yes",0,(IF($Y7="",0,WeightCX*$Y7)+IF($Z7="",0,WeightIR*$Z7)+IF($AA7="",0,WeightIN*$AA7))/(IF($Y7="",0,WeightCX)+IF($Z7="",0,WeightIR)+IF($AA7="",0,WeightIN))))</f>
        <v>0.858333333333333</v>
      </c>
      <c r="AC7" s="23" t="str">
        <f aca="false">IF($AB7="","",IF($AB7&gt;=BandExceeds,"Exceeds",IF($AB7&gt;=BandMeets,"Meets",IF($AB7&gt;=BandNI,"Needs improvement","Unsatisfactory"))))</f>
        <v>Meets</v>
      </c>
      <c r="AD7" s="24" t="str">
        <f aca="false">IF($C7="","",IF(OR($K7="Yes",$R7="Yes",$W7="Yes"),"Yes","No"))</f>
        <v>No</v>
      </c>
    </row>
    <row r="8" customFormat="false" ht="15" hidden="false" customHeight="false" outlineLevel="0" collapsed="false">
      <c r="A8" s="19" t="n">
        <v>46267</v>
      </c>
      <c r="B8" s="20" t="s">
        <v>149</v>
      </c>
      <c r="C8" s="20" t="s">
        <v>150</v>
      </c>
      <c r="D8" s="20" t="s">
        <v>125</v>
      </c>
      <c r="E8" s="20" t="s">
        <v>151</v>
      </c>
      <c r="F8" s="21" t="s">
        <v>127</v>
      </c>
      <c r="G8" s="21" t="s">
        <v>127</v>
      </c>
      <c r="H8" s="21" t="s">
        <v>127</v>
      </c>
      <c r="I8" s="21" t="s">
        <v>127</v>
      </c>
      <c r="J8" s="21" t="s">
        <v>127</v>
      </c>
      <c r="K8" s="21" t="s">
        <v>128</v>
      </c>
      <c r="L8" s="21" t="s">
        <v>127</v>
      </c>
      <c r="M8" s="21" t="s">
        <v>127</v>
      </c>
      <c r="N8" s="21" t="s">
        <v>127</v>
      </c>
      <c r="O8" s="21" t="s">
        <v>128</v>
      </c>
      <c r="P8" s="21" t="s">
        <v>127</v>
      </c>
      <c r="Q8" s="21" t="s">
        <v>133</v>
      </c>
      <c r="R8" s="21" t="s">
        <v>128</v>
      </c>
      <c r="S8" s="21" t="s">
        <v>127</v>
      </c>
      <c r="T8" s="21" t="s">
        <v>127</v>
      </c>
      <c r="U8" s="21" t="s">
        <v>127</v>
      </c>
      <c r="V8" s="21" t="s">
        <v>127</v>
      </c>
      <c r="W8" s="21" t="s">
        <v>128</v>
      </c>
      <c r="X8" s="20" t="s">
        <v>152</v>
      </c>
      <c r="Y8" s="22" t="n">
        <f aca="false">IF(COUNTIF($F8:$J8,"Yes")+COUNTIF($F8:$J8,"No")=0,"",COUNTIF($F8:$J8,"Yes")/(COUNTIF($F8:$J8,"Yes")+COUNTIF($F8:$J8,"No")))</f>
        <v>1</v>
      </c>
      <c r="Z8" s="22" t="n">
        <f aca="false">IF(COUNTIF($L8:$Q8,"Yes")+COUNTIF($L8:$Q8,"No")=0,"",COUNTIF($L8:$Q8,"Yes")/(COUNTIF($L8:$Q8,"Yes")+COUNTIF($L8:$Q8,"No")))</f>
        <v>0.8</v>
      </c>
      <c r="AA8" s="22" t="n">
        <f aca="false">IF(COUNTIF($S8:$V8,"Yes")+COUNTIF($S8:$V8,"No")=0,"",COUNTIF($S8:$V8,"Yes")/(COUNTIF($S8:$V8,"Yes")+COUNTIF($S8:$V8,"No")))</f>
        <v>1</v>
      </c>
      <c r="AB8" s="22" t="n">
        <f aca="false">IF(OR($C8="",IF($Y8="",0,WeightCX)+IF($Z8="",0,WeightIR)+IF($AA8="",0,WeightIN)=0),"",IF($AD8="Yes",0,(IF($Y8="",0,WeightCX*$Y8)+IF($Z8="",0,WeightIR*$Z8)+IF($AA8="",0,WeightIN*$AA8))/(IF($Y8="",0,WeightCX)+IF($Z8="",0,WeightIR)+IF($AA8="",0,WeightIN))))</f>
        <v>0.92</v>
      </c>
      <c r="AC8" s="23" t="str">
        <f aca="false">IF($AB8="","",IF($AB8&gt;=BandExceeds,"Exceeds",IF($AB8&gt;=BandMeets,"Meets",IF($AB8&gt;=BandNI,"Needs improvement","Unsatisfactory"))))</f>
        <v>Meets</v>
      </c>
      <c r="AD8" s="24" t="str">
        <f aca="false">IF($C8="","",IF(OR($K8="Yes",$R8="Yes",$W8="Yes"),"Yes","No"))</f>
        <v>No</v>
      </c>
    </row>
    <row r="9" customFormat="false" ht="15" hidden="false" customHeight="false" outlineLevel="0" collapsed="false">
      <c r="A9" s="19" t="n">
        <v>46268</v>
      </c>
      <c r="B9" s="20" t="s">
        <v>149</v>
      </c>
      <c r="C9" s="20" t="s">
        <v>139</v>
      </c>
      <c r="D9" s="20" t="s">
        <v>136</v>
      </c>
      <c r="E9" s="20" t="s">
        <v>153</v>
      </c>
      <c r="F9" s="21" t="s">
        <v>127</v>
      </c>
      <c r="G9" s="21" t="s">
        <v>127</v>
      </c>
      <c r="H9" s="21" t="s">
        <v>127</v>
      </c>
      <c r="I9" s="21" t="s">
        <v>127</v>
      </c>
      <c r="J9" s="21" t="s">
        <v>133</v>
      </c>
      <c r="K9" s="21" t="s">
        <v>128</v>
      </c>
      <c r="L9" s="21" t="s">
        <v>127</v>
      </c>
      <c r="M9" s="21" t="s">
        <v>127</v>
      </c>
      <c r="N9" s="21" t="s">
        <v>127</v>
      </c>
      <c r="O9" s="21" t="s">
        <v>127</v>
      </c>
      <c r="P9" s="21" t="s">
        <v>127</v>
      </c>
      <c r="Q9" s="21" t="s">
        <v>133</v>
      </c>
      <c r="R9" s="21" t="s">
        <v>128</v>
      </c>
      <c r="S9" s="21" t="s">
        <v>127</v>
      </c>
      <c r="T9" s="21" t="s">
        <v>127</v>
      </c>
      <c r="U9" s="21" t="s">
        <v>127</v>
      </c>
      <c r="V9" s="21" t="s">
        <v>127</v>
      </c>
      <c r="W9" s="21" t="s">
        <v>128</v>
      </c>
      <c r="X9" s="20" t="s">
        <v>154</v>
      </c>
      <c r="Y9" s="22" t="n">
        <f aca="false">IF(COUNTIF($F9:$J9,"Yes")+COUNTIF($F9:$J9,"No")=0,"",COUNTIF($F9:$J9,"Yes")/(COUNTIF($F9:$J9,"Yes")+COUNTIF($F9:$J9,"No")))</f>
        <v>1</v>
      </c>
      <c r="Z9" s="22" t="n">
        <f aca="false">IF(COUNTIF($L9:$Q9,"Yes")+COUNTIF($L9:$Q9,"No")=0,"",COUNTIF($L9:$Q9,"Yes")/(COUNTIF($L9:$Q9,"Yes")+COUNTIF($L9:$Q9,"No")))</f>
        <v>1</v>
      </c>
      <c r="AA9" s="22" t="n">
        <f aca="false">IF(COUNTIF($S9:$V9,"Yes")+COUNTIF($S9:$V9,"No")=0,"",COUNTIF($S9:$V9,"Yes")/(COUNTIF($S9:$V9,"Yes")+COUNTIF($S9:$V9,"No")))</f>
        <v>1</v>
      </c>
      <c r="AB9" s="22" t="n">
        <f aca="false">IF(OR($C9="",IF($Y9="",0,WeightCX)+IF($Z9="",0,WeightIR)+IF($AA9="",0,WeightIN)=0),"",IF($AD9="Yes",0,(IF($Y9="",0,WeightCX*$Y9)+IF($Z9="",0,WeightIR*$Z9)+IF($AA9="",0,WeightIN*$AA9))/(IF($Y9="",0,WeightCX)+IF($Z9="",0,WeightIR)+IF($AA9="",0,WeightIN))))</f>
        <v>1</v>
      </c>
      <c r="AC9" s="23" t="str">
        <f aca="false">IF($AB9="","",IF($AB9&gt;=BandExceeds,"Exceeds",IF($AB9&gt;=BandMeets,"Meets",IF($AB9&gt;=BandNI,"Needs improvement","Unsatisfactory"))))</f>
        <v>Exceeds</v>
      </c>
      <c r="AD9" s="24" t="str">
        <f aca="false">IF($C9="","",IF(OR($K9="Yes",$R9="Yes",$W9="Yes"),"Yes","No"))</f>
        <v>No</v>
      </c>
    </row>
    <row r="10" customFormat="false" ht="15" hidden="false" customHeight="false" outlineLevel="0" collapsed="false">
      <c r="A10" s="19" t="n">
        <v>46268</v>
      </c>
      <c r="B10" s="20" t="s">
        <v>130</v>
      </c>
      <c r="C10" s="20" t="s">
        <v>146</v>
      </c>
      <c r="D10" s="20" t="s">
        <v>136</v>
      </c>
      <c r="E10" s="20" t="s">
        <v>155</v>
      </c>
      <c r="F10" s="21" t="s">
        <v>127</v>
      </c>
      <c r="G10" s="21" t="s">
        <v>127</v>
      </c>
      <c r="H10" s="21" t="s">
        <v>127</v>
      </c>
      <c r="I10" s="21" t="s">
        <v>127</v>
      </c>
      <c r="J10" s="21" t="s">
        <v>133</v>
      </c>
      <c r="K10" s="21" t="s">
        <v>128</v>
      </c>
      <c r="L10" s="21" t="s">
        <v>127</v>
      </c>
      <c r="M10" s="21" t="s">
        <v>127</v>
      </c>
      <c r="N10" s="21" t="s">
        <v>127</v>
      </c>
      <c r="O10" s="21" t="s">
        <v>127</v>
      </c>
      <c r="P10" s="21" t="s">
        <v>127</v>
      </c>
      <c r="Q10" s="21" t="s">
        <v>133</v>
      </c>
      <c r="R10" s="21" t="s">
        <v>128</v>
      </c>
      <c r="S10" s="21" t="s">
        <v>127</v>
      </c>
      <c r="T10" s="21" t="s">
        <v>127</v>
      </c>
      <c r="U10" s="21" t="s">
        <v>127</v>
      </c>
      <c r="V10" s="21" t="s">
        <v>128</v>
      </c>
      <c r="W10" s="21" t="s">
        <v>128</v>
      </c>
      <c r="X10" s="20" t="s">
        <v>156</v>
      </c>
      <c r="Y10" s="22" t="n">
        <f aca="false">IF(COUNTIF($F10:$J10,"Yes")+COUNTIF($F10:$J10,"No")=0,"",COUNTIF($F10:$J10,"Yes")/(COUNTIF($F10:$J10,"Yes")+COUNTIF($F10:$J10,"No")))</f>
        <v>1</v>
      </c>
      <c r="Z10" s="22" t="n">
        <f aca="false">IF(COUNTIF($L10:$Q10,"Yes")+COUNTIF($L10:$Q10,"No")=0,"",COUNTIF($L10:$Q10,"Yes")/(COUNTIF($L10:$Q10,"Yes")+COUNTIF($L10:$Q10,"No")))</f>
        <v>1</v>
      </c>
      <c r="AA10" s="22" t="n">
        <f aca="false">IF(COUNTIF($S10:$V10,"Yes")+COUNTIF($S10:$V10,"No")=0,"",COUNTIF($S10:$V10,"Yes")/(COUNTIF($S10:$V10,"Yes")+COUNTIF($S10:$V10,"No")))</f>
        <v>0.75</v>
      </c>
      <c r="AB10" s="22" t="n">
        <f aca="false">IF(OR($C10="",IF($Y10="",0,WeightCX)+IF($Z10="",0,WeightIR)+IF($AA10="",0,WeightIN)=0),"",IF($AD10="Yes",0,(IF($Y10="",0,WeightCX*$Y10)+IF($Z10="",0,WeightIR*$Z10)+IF($AA10="",0,WeightIN*$AA10))/(IF($Y10="",0,WeightCX)+IF($Z10="",0,WeightIR)+IF($AA10="",0,WeightIN))))</f>
        <v>0.925</v>
      </c>
      <c r="AC10" s="23" t="str">
        <f aca="false">IF($AB10="","",IF($AB10&gt;=BandExceeds,"Exceeds",IF($AB10&gt;=BandMeets,"Meets",IF($AB10&gt;=BandNI,"Needs improvement","Unsatisfactory"))))</f>
        <v>Meets</v>
      </c>
      <c r="AD10" s="24" t="str">
        <f aca="false">IF($C10="","",IF(OR($K10="Yes",$R10="Yes",$W10="Yes"),"Yes","No"))</f>
        <v>No</v>
      </c>
    </row>
    <row r="11" customFormat="false" ht="15" hidden="false" customHeight="false" outlineLevel="0" collapsed="false">
      <c r="A11" s="19" t="n">
        <v>46268</v>
      </c>
      <c r="B11" s="20" t="s">
        <v>123</v>
      </c>
      <c r="C11" s="20" t="s">
        <v>157</v>
      </c>
      <c r="D11" s="20" t="s">
        <v>125</v>
      </c>
      <c r="E11" s="20" t="s">
        <v>158</v>
      </c>
      <c r="F11" s="21" t="s">
        <v>127</v>
      </c>
      <c r="G11" s="21" t="s">
        <v>127</v>
      </c>
      <c r="H11" s="21" t="s">
        <v>127</v>
      </c>
      <c r="I11" s="21" t="s">
        <v>127</v>
      </c>
      <c r="J11" s="21" t="s">
        <v>127</v>
      </c>
      <c r="K11" s="21" t="s">
        <v>128</v>
      </c>
      <c r="L11" s="21" t="s">
        <v>127</v>
      </c>
      <c r="M11" s="21" t="s">
        <v>127</v>
      </c>
      <c r="N11" s="21" t="s">
        <v>127</v>
      </c>
      <c r="O11" s="21" t="s">
        <v>127</v>
      </c>
      <c r="P11" s="21" t="s">
        <v>127</v>
      </c>
      <c r="Q11" s="21" t="s">
        <v>127</v>
      </c>
      <c r="R11" s="21" t="s">
        <v>128</v>
      </c>
      <c r="S11" s="21" t="s">
        <v>127</v>
      </c>
      <c r="T11" s="21" t="s">
        <v>127</v>
      </c>
      <c r="U11" s="21" t="s">
        <v>133</v>
      </c>
      <c r="V11" s="21" t="s">
        <v>127</v>
      </c>
      <c r="W11" s="21" t="s">
        <v>128</v>
      </c>
      <c r="X11" s="20" t="s">
        <v>145</v>
      </c>
      <c r="Y11" s="22" t="n">
        <f aca="false">IF(COUNTIF($F11:$J11,"Yes")+COUNTIF($F11:$J11,"No")=0,"",COUNTIF($F11:$J11,"Yes")/(COUNTIF($F11:$J11,"Yes")+COUNTIF($F11:$J11,"No")))</f>
        <v>1</v>
      </c>
      <c r="Z11" s="22" t="n">
        <f aca="false">IF(COUNTIF($L11:$Q11,"Yes")+COUNTIF($L11:$Q11,"No")=0,"",COUNTIF($L11:$Q11,"Yes")/(COUNTIF($L11:$Q11,"Yes")+COUNTIF($L11:$Q11,"No")))</f>
        <v>1</v>
      </c>
      <c r="AA11" s="22" t="n">
        <f aca="false">IF(COUNTIF($S11:$V11,"Yes")+COUNTIF($S11:$V11,"No")=0,"",COUNTIF($S11:$V11,"Yes")/(COUNTIF($S11:$V11,"Yes")+COUNTIF($S11:$V11,"No")))</f>
        <v>1</v>
      </c>
      <c r="AB11" s="22" t="n">
        <f aca="false">IF(OR($C11="",IF($Y11="",0,WeightCX)+IF($Z11="",0,WeightIR)+IF($AA11="",0,WeightIN)=0),"",IF($AD11="Yes",0,(IF($Y11="",0,WeightCX*$Y11)+IF($Z11="",0,WeightIR*$Z11)+IF($AA11="",0,WeightIN*$AA11))/(IF($Y11="",0,WeightCX)+IF($Z11="",0,WeightIR)+IF($AA11="",0,WeightIN))))</f>
        <v>1</v>
      </c>
      <c r="AC11" s="23" t="str">
        <f aca="false">IF($AB11="","",IF($AB11&gt;=BandExceeds,"Exceeds",IF($AB11&gt;=BandMeets,"Meets",IF($AB11&gt;=BandNI,"Needs improvement","Unsatisfactory"))))</f>
        <v>Exceeds</v>
      </c>
      <c r="AD11" s="24" t="str">
        <f aca="false">IF($C11="","",IF(OR($K11="Yes",$R11="Yes",$W11="Yes"),"Yes","No"))</f>
        <v>No</v>
      </c>
    </row>
    <row r="12" customFormat="false" ht="15" hidden="false" customHeight="false" outlineLevel="0" collapsed="false">
      <c r="A12" s="19" t="n">
        <v>46268</v>
      </c>
      <c r="B12" s="20" t="s">
        <v>149</v>
      </c>
      <c r="C12" s="20" t="s">
        <v>131</v>
      </c>
      <c r="D12" s="20" t="s">
        <v>125</v>
      </c>
      <c r="E12" s="20" t="s">
        <v>159</v>
      </c>
      <c r="F12" s="21" t="s">
        <v>128</v>
      </c>
      <c r="G12" s="21" t="s">
        <v>127</v>
      </c>
      <c r="H12" s="21" t="s">
        <v>127</v>
      </c>
      <c r="I12" s="21" t="s">
        <v>127</v>
      </c>
      <c r="J12" s="21" t="s">
        <v>127</v>
      </c>
      <c r="K12" s="21" t="s">
        <v>128</v>
      </c>
      <c r="L12" s="21" t="s">
        <v>127</v>
      </c>
      <c r="M12" s="21" t="s">
        <v>127</v>
      </c>
      <c r="N12" s="21" t="s">
        <v>127</v>
      </c>
      <c r="O12" s="21" t="s">
        <v>127</v>
      </c>
      <c r="P12" s="21" t="s">
        <v>127</v>
      </c>
      <c r="Q12" s="21" t="s">
        <v>127</v>
      </c>
      <c r="R12" s="21" t="s">
        <v>128</v>
      </c>
      <c r="S12" s="21" t="s">
        <v>127</v>
      </c>
      <c r="T12" s="21" t="s">
        <v>127</v>
      </c>
      <c r="U12" s="21" t="s">
        <v>128</v>
      </c>
      <c r="V12" s="21" t="s">
        <v>127</v>
      </c>
      <c r="W12" s="21" t="s">
        <v>128</v>
      </c>
      <c r="X12" s="20" t="s">
        <v>160</v>
      </c>
      <c r="Y12" s="22" t="n">
        <f aca="false">IF(COUNTIF($F12:$J12,"Yes")+COUNTIF($F12:$J12,"No")=0,"",COUNTIF($F12:$J12,"Yes")/(COUNTIF($F12:$J12,"Yes")+COUNTIF($F12:$J12,"No")))</f>
        <v>0.8</v>
      </c>
      <c r="Z12" s="22" t="n">
        <f aca="false">IF(COUNTIF($L12:$Q12,"Yes")+COUNTIF($L12:$Q12,"No")=0,"",COUNTIF($L12:$Q12,"Yes")/(COUNTIF($L12:$Q12,"Yes")+COUNTIF($L12:$Q12,"No")))</f>
        <v>1</v>
      </c>
      <c r="AA12" s="22" t="n">
        <f aca="false">IF(COUNTIF($S12:$V12,"Yes")+COUNTIF($S12:$V12,"No")=0,"",COUNTIF($S12:$V12,"Yes")/(COUNTIF($S12:$V12,"Yes")+COUNTIF($S12:$V12,"No")))</f>
        <v>0.75</v>
      </c>
      <c r="AB12" s="22" t="n">
        <f aca="false">IF(OR($C12="",IF($Y12="",0,WeightCX)+IF($Z12="",0,WeightIR)+IF($AA12="",0,WeightIN)=0),"",IF($AD12="Yes",0,(IF($Y12="",0,WeightCX*$Y12)+IF($Z12="",0,WeightIR*$Z12)+IF($AA12="",0,WeightIN*$AA12))/(IF($Y12="",0,WeightCX)+IF($Z12="",0,WeightIR)+IF($AA12="",0,WeightIN))))</f>
        <v>0.865</v>
      </c>
      <c r="AC12" s="23" t="str">
        <f aca="false">IF($AB12="","",IF($AB12&gt;=BandExceeds,"Exceeds",IF($AB12&gt;=BandMeets,"Meets",IF($AB12&gt;=BandNI,"Needs improvement","Unsatisfactory"))))</f>
        <v>Meets</v>
      </c>
      <c r="AD12" s="24" t="str">
        <f aca="false">IF($C12="","",IF(OR($K12="Yes",$R12="Yes",$W12="Yes"),"Yes","No"))</f>
        <v>No</v>
      </c>
    </row>
    <row r="13" customFormat="false" ht="15" hidden="false" customHeight="false" outlineLevel="0" collapsed="false">
      <c r="A13" s="19" t="n">
        <v>46269</v>
      </c>
      <c r="B13" s="20" t="s">
        <v>123</v>
      </c>
      <c r="C13" s="20" t="s">
        <v>139</v>
      </c>
      <c r="D13" s="20" t="s">
        <v>140</v>
      </c>
      <c r="E13" s="20" t="s">
        <v>161</v>
      </c>
      <c r="F13" s="21" t="s">
        <v>128</v>
      </c>
      <c r="G13" s="21" t="s">
        <v>127</v>
      </c>
      <c r="H13" s="21" t="s">
        <v>127</v>
      </c>
      <c r="I13" s="21" t="s">
        <v>127</v>
      </c>
      <c r="J13" s="21" t="s">
        <v>127</v>
      </c>
      <c r="K13" s="21" t="s">
        <v>128</v>
      </c>
      <c r="L13" s="21" t="s">
        <v>127</v>
      </c>
      <c r="M13" s="21" t="s">
        <v>127</v>
      </c>
      <c r="N13" s="21" t="s">
        <v>127</v>
      </c>
      <c r="O13" s="21" t="s">
        <v>127</v>
      </c>
      <c r="P13" s="21" t="s">
        <v>127</v>
      </c>
      <c r="Q13" s="21" t="s">
        <v>133</v>
      </c>
      <c r="R13" s="21" t="s">
        <v>128</v>
      </c>
      <c r="S13" s="21" t="s">
        <v>127</v>
      </c>
      <c r="T13" s="21" t="s">
        <v>127</v>
      </c>
      <c r="U13" s="21" t="s">
        <v>133</v>
      </c>
      <c r="V13" s="21" t="s">
        <v>127</v>
      </c>
      <c r="W13" s="21" t="s">
        <v>128</v>
      </c>
      <c r="X13" s="20" t="s">
        <v>162</v>
      </c>
      <c r="Y13" s="22" t="n">
        <f aca="false">IF(COUNTIF($F13:$J13,"Yes")+COUNTIF($F13:$J13,"No")=0,"",COUNTIF($F13:$J13,"Yes")/(COUNTIF($F13:$J13,"Yes")+COUNTIF($F13:$J13,"No")))</f>
        <v>0.8</v>
      </c>
      <c r="Z13" s="22" t="n">
        <f aca="false">IF(COUNTIF($L13:$Q13,"Yes")+COUNTIF($L13:$Q13,"No")=0,"",COUNTIF($L13:$Q13,"Yes")/(COUNTIF($L13:$Q13,"Yes")+COUNTIF($L13:$Q13,"No")))</f>
        <v>1</v>
      </c>
      <c r="AA13" s="22" t="n">
        <f aca="false">IF(COUNTIF($S13:$V13,"Yes")+COUNTIF($S13:$V13,"No")=0,"",COUNTIF($S13:$V13,"Yes")/(COUNTIF($S13:$V13,"Yes")+COUNTIF($S13:$V13,"No")))</f>
        <v>1</v>
      </c>
      <c r="AB13" s="22" t="n">
        <f aca="false">IF(OR($C13="",IF($Y13="",0,WeightCX)+IF($Z13="",0,WeightIR)+IF($AA13="",0,WeightIN)=0),"",IF($AD13="Yes",0,(IF($Y13="",0,WeightCX*$Y13)+IF($Z13="",0,WeightIR*$Z13)+IF($AA13="",0,WeightIN*$AA13))/(IF($Y13="",0,WeightCX)+IF($Z13="",0,WeightIR)+IF($AA13="",0,WeightIN))))</f>
        <v>0.94</v>
      </c>
      <c r="AC13" s="23" t="str">
        <f aca="false">IF($AB13="","",IF($AB13&gt;=BandExceeds,"Exceeds",IF($AB13&gt;=BandMeets,"Meets",IF($AB13&gt;=BandNI,"Needs improvement","Unsatisfactory"))))</f>
        <v>Meets</v>
      </c>
      <c r="AD13" s="24" t="str">
        <f aca="false">IF($C13="","",IF(OR($K13="Yes",$R13="Yes",$W13="Yes"),"Yes","No"))</f>
        <v>No</v>
      </c>
    </row>
    <row r="14" customFormat="false" ht="15" hidden="false" customHeight="false" outlineLevel="0" collapsed="false">
      <c r="A14" s="19" t="n">
        <v>46269</v>
      </c>
      <c r="B14" s="20" t="s">
        <v>123</v>
      </c>
      <c r="C14" s="20" t="s">
        <v>150</v>
      </c>
      <c r="D14" s="20" t="s">
        <v>136</v>
      </c>
      <c r="E14" s="20" t="s">
        <v>163</v>
      </c>
      <c r="F14" s="21" t="s">
        <v>127</v>
      </c>
      <c r="G14" s="21" t="s">
        <v>127</v>
      </c>
      <c r="H14" s="21" t="s">
        <v>127</v>
      </c>
      <c r="I14" s="21" t="s">
        <v>127</v>
      </c>
      <c r="J14" s="21" t="s">
        <v>133</v>
      </c>
      <c r="K14" s="21" t="s">
        <v>128</v>
      </c>
      <c r="L14" s="21" t="s">
        <v>133</v>
      </c>
      <c r="M14" s="21" t="s">
        <v>127</v>
      </c>
      <c r="N14" s="21" t="s">
        <v>128</v>
      </c>
      <c r="O14" s="21" t="s">
        <v>128</v>
      </c>
      <c r="P14" s="21" t="s">
        <v>127</v>
      </c>
      <c r="Q14" s="21" t="s">
        <v>127</v>
      </c>
      <c r="R14" s="21" t="s">
        <v>128</v>
      </c>
      <c r="S14" s="21" t="s">
        <v>127</v>
      </c>
      <c r="T14" s="21" t="s">
        <v>127</v>
      </c>
      <c r="U14" s="21" t="s">
        <v>127</v>
      </c>
      <c r="V14" s="21" t="s">
        <v>127</v>
      </c>
      <c r="W14" s="21" t="s">
        <v>128</v>
      </c>
      <c r="X14" s="20" t="s">
        <v>164</v>
      </c>
      <c r="Y14" s="22" t="n">
        <f aca="false">IF(COUNTIF($F14:$J14,"Yes")+COUNTIF($F14:$J14,"No")=0,"",COUNTIF($F14:$J14,"Yes")/(COUNTIF($F14:$J14,"Yes")+COUNTIF($F14:$J14,"No")))</f>
        <v>1</v>
      </c>
      <c r="Z14" s="22" t="n">
        <f aca="false">IF(COUNTIF($L14:$Q14,"Yes")+COUNTIF($L14:$Q14,"No")=0,"",COUNTIF($L14:$Q14,"Yes")/(COUNTIF($L14:$Q14,"Yes")+COUNTIF($L14:$Q14,"No")))</f>
        <v>0.6</v>
      </c>
      <c r="AA14" s="22" t="n">
        <f aca="false">IF(COUNTIF($S14:$V14,"Yes")+COUNTIF($S14:$V14,"No")=0,"",COUNTIF($S14:$V14,"Yes")/(COUNTIF($S14:$V14,"Yes")+COUNTIF($S14:$V14,"No")))</f>
        <v>1</v>
      </c>
      <c r="AB14" s="22" t="n">
        <f aca="false">IF(OR($C14="",IF($Y14="",0,WeightCX)+IF($Z14="",0,WeightIR)+IF($AA14="",0,WeightIN)=0),"",IF($AD14="Yes",0,(IF($Y14="",0,WeightCX*$Y14)+IF($Z14="",0,WeightIR*$Z14)+IF($AA14="",0,WeightIN*$AA14))/(IF($Y14="",0,WeightCX)+IF($Z14="",0,WeightIR)+IF($AA14="",0,WeightIN))))</f>
        <v>0.84</v>
      </c>
      <c r="AC14" s="23" t="str">
        <f aca="false">IF($AB14="","",IF($AB14&gt;=BandExceeds,"Exceeds",IF($AB14&gt;=BandMeets,"Meets",IF($AB14&gt;=BandNI,"Needs improvement","Unsatisfactory"))))</f>
        <v>Needs improvement</v>
      </c>
      <c r="AD14" s="24" t="str">
        <f aca="false">IF($C14="","",IF(OR($K14="Yes",$R14="Yes",$W14="Yes"),"Yes","No"))</f>
        <v>No</v>
      </c>
    </row>
    <row r="15" customFormat="false" ht="15" hidden="false" customHeight="false" outlineLevel="0" collapsed="false">
      <c r="A15" s="19" t="n">
        <v>46272</v>
      </c>
      <c r="B15" s="20" t="s">
        <v>123</v>
      </c>
      <c r="C15" s="20" t="s">
        <v>165</v>
      </c>
      <c r="D15" s="20" t="s">
        <v>136</v>
      </c>
      <c r="E15" s="20" t="s">
        <v>166</v>
      </c>
      <c r="F15" s="21" t="s">
        <v>127</v>
      </c>
      <c r="G15" s="21" t="s">
        <v>127</v>
      </c>
      <c r="H15" s="21" t="s">
        <v>128</v>
      </c>
      <c r="I15" s="21" t="s">
        <v>127</v>
      </c>
      <c r="J15" s="21" t="s">
        <v>133</v>
      </c>
      <c r="K15" s="21" t="s">
        <v>128</v>
      </c>
      <c r="L15" s="21" t="s">
        <v>127</v>
      </c>
      <c r="M15" s="21" t="s">
        <v>127</v>
      </c>
      <c r="N15" s="21" t="s">
        <v>127</v>
      </c>
      <c r="O15" s="21" t="s">
        <v>127</v>
      </c>
      <c r="P15" s="21" t="s">
        <v>127</v>
      </c>
      <c r="Q15" s="21" t="s">
        <v>127</v>
      </c>
      <c r="R15" s="21" t="s">
        <v>128</v>
      </c>
      <c r="S15" s="21" t="s">
        <v>128</v>
      </c>
      <c r="T15" s="21" t="s">
        <v>127</v>
      </c>
      <c r="U15" s="21" t="s">
        <v>127</v>
      </c>
      <c r="V15" s="21" t="s">
        <v>127</v>
      </c>
      <c r="W15" s="21" t="s">
        <v>128</v>
      </c>
      <c r="X15" s="20" t="s">
        <v>167</v>
      </c>
      <c r="Y15" s="22" t="n">
        <f aca="false">IF(COUNTIF($F15:$J15,"Yes")+COUNTIF($F15:$J15,"No")=0,"",COUNTIF($F15:$J15,"Yes")/(COUNTIF($F15:$J15,"Yes")+COUNTIF($F15:$J15,"No")))</f>
        <v>0.75</v>
      </c>
      <c r="Z15" s="22" t="n">
        <f aca="false">IF(COUNTIF($L15:$Q15,"Yes")+COUNTIF($L15:$Q15,"No")=0,"",COUNTIF($L15:$Q15,"Yes")/(COUNTIF($L15:$Q15,"Yes")+COUNTIF($L15:$Q15,"No")))</f>
        <v>1</v>
      </c>
      <c r="AA15" s="22" t="n">
        <f aca="false">IF(COUNTIF($S15:$V15,"Yes")+COUNTIF($S15:$V15,"No")=0,"",COUNTIF($S15:$V15,"Yes")/(COUNTIF($S15:$V15,"Yes")+COUNTIF($S15:$V15,"No")))</f>
        <v>0.75</v>
      </c>
      <c r="AB15" s="22" t="n">
        <f aca="false">IF(OR($C15="",IF($Y15="",0,WeightCX)+IF($Z15="",0,WeightIR)+IF($AA15="",0,WeightIN)=0),"",IF($AD15="Yes",0,(IF($Y15="",0,WeightCX*$Y15)+IF($Z15="",0,WeightIR*$Z15)+IF($AA15="",0,WeightIN*$AA15))/(IF($Y15="",0,WeightCX)+IF($Z15="",0,WeightIR)+IF($AA15="",0,WeightIN))))</f>
        <v>0.85</v>
      </c>
      <c r="AC15" s="23" t="str">
        <f aca="false">IF($AB15="","",IF($AB15&gt;=BandExceeds,"Exceeds",IF($AB15&gt;=BandMeets,"Meets",IF($AB15&gt;=BandNI,"Needs improvement","Unsatisfactory"))))</f>
        <v>Meets</v>
      </c>
      <c r="AD15" s="24" t="str">
        <f aca="false">IF($C15="","",IF(OR($K15="Yes",$R15="Yes",$W15="Yes"),"Yes","No"))</f>
        <v>No</v>
      </c>
    </row>
    <row r="16" customFormat="false" ht="15" hidden="false" customHeight="false" outlineLevel="0" collapsed="false">
      <c r="A16" s="19" t="n">
        <v>46272</v>
      </c>
      <c r="B16" s="20" t="s">
        <v>149</v>
      </c>
      <c r="C16" s="20" t="s">
        <v>124</v>
      </c>
      <c r="D16" s="20" t="s">
        <v>136</v>
      </c>
      <c r="E16" s="20" t="s">
        <v>168</v>
      </c>
      <c r="F16" s="21" t="s">
        <v>127</v>
      </c>
      <c r="G16" s="21" t="s">
        <v>127</v>
      </c>
      <c r="H16" s="21" t="s">
        <v>127</v>
      </c>
      <c r="I16" s="21" t="s">
        <v>127</v>
      </c>
      <c r="J16" s="21" t="s">
        <v>133</v>
      </c>
      <c r="K16" s="21" t="s">
        <v>128</v>
      </c>
      <c r="L16" s="21" t="s">
        <v>127</v>
      </c>
      <c r="M16" s="21" t="s">
        <v>127</v>
      </c>
      <c r="N16" s="21" t="s">
        <v>127</v>
      </c>
      <c r="O16" s="21" t="s">
        <v>127</v>
      </c>
      <c r="P16" s="21" t="s">
        <v>128</v>
      </c>
      <c r="Q16" s="21" t="s">
        <v>127</v>
      </c>
      <c r="R16" s="21" t="s">
        <v>128</v>
      </c>
      <c r="S16" s="21" t="s">
        <v>127</v>
      </c>
      <c r="T16" s="21" t="s">
        <v>127</v>
      </c>
      <c r="U16" s="21" t="s">
        <v>127</v>
      </c>
      <c r="V16" s="21" t="s">
        <v>127</v>
      </c>
      <c r="W16" s="21" t="s">
        <v>128</v>
      </c>
      <c r="X16" s="20" t="s">
        <v>169</v>
      </c>
      <c r="Y16" s="22" t="n">
        <f aca="false">IF(COUNTIF($F16:$J16,"Yes")+COUNTIF($F16:$J16,"No")=0,"",COUNTIF($F16:$J16,"Yes")/(COUNTIF($F16:$J16,"Yes")+COUNTIF($F16:$J16,"No")))</f>
        <v>1</v>
      </c>
      <c r="Z16" s="22" t="n">
        <f aca="false">IF(COUNTIF($L16:$Q16,"Yes")+COUNTIF($L16:$Q16,"No")=0,"",COUNTIF($L16:$Q16,"Yes")/(COUNTIF($L16:$Q16,"Yes")+COUNTIF($L16:$Q16,"No")))</f>
        <v>0.833333333333333</v>
      </c>
      <c r="AA16" s="22" t="n">
        <f aca="false">IF(COUNTIF($S16:$V16,"Yes")+COUNTIF($S16:$V16,"No")=0,"",COUNTIF($S16:$V16,"Yes")/(COUNTIF($S16:$V16,"Yes")+COUNTIF($S16:$V16,"No")))</f>
        <v>1</v>
      </c>
      <c r="AB16" s="22" t="n">
        <f aca="false">IF(OR($C16="",IF($Y16="",0,WeightCX)+IF($Z16="",0,WeightIR)+IF($AA16="",0,WeightIN)=0),"",IF($AD16="Yes",0,(IF($Y16="",0,WeightCX*$Y16)+IF($Z16="",0,WeightIR*$Z16)+IF($AA16="",0,WeightIN*$AA16))/(IF($Y16="",0,WeightCX)+IF($Z16="",0,WeightIR)+IF($AA16="",0,WeightIN))))</f>
        <v>0.933333333333333</v>
      </c>
      <c r="AC16" s="23" t="str">
        <f aca="false">IF($AB16="","",IF($AB16&gt;=BandExceeds,"Exceeds",IF($AB16&gt;=BandMeets,"Meets",IF($AB16&gt;=BandNI,"Needs improvement","Unsatisfactory"))))</f>
        <v>Meets</v>
      </c>
      <c r="AD16" s="24" t="str">
        <f aca="false">IF($C16="","",IF(OR($K16="Yes",$R16="Yes",$W16="Yes"),"Yes","No"))</f>
        <v>No</v>
      </c>
    </row>
    <row r="17" customFormat="false" ht="15" hidden="false" customHeight="false" outlineLevel="0" collapsed="false">
      <c r="A17" s="19" t="n">
        <v>46272</v>
      </c>
      <c r="B17" s="20" t="s">
        <v>123</v>
      </c>
      <c r="C17" s="20" t="s">
        <v>157</v>
      </c>
      <c r="D17" s="20" t="s">
        <v>140</v>
      </c>
      <c r="E17" s="20" t="s">
        <v>170</v>
      </c>
      <c r="F17" s="21" t="s">
        <v>127</v>
      </c>
      <c r="G17" s="21" t="s">
        <v>127</v>
      </c>
      <c r="H17" s="21" t="s">
        <v>127</v>
      </c>
      <c r="I17" s="21" t="s">
        <v>127</v>
      </c>
      <c r="J17" s="21" t="s">
        <v>127</v>
      </c>
      <c r="K17" s="21" t="s">
        <v>128</v>
      </c>
      <c r="L17" s="21" t="s">
        <v>127</v>
      </c>
      <c r="M17" s="21" t="s">
        <v>127</v>
      </c>
      <c r="N17" s="21" t="s">
        <v>127</v>
      </c>
      <c r="O17" s="21" t="s">
        <v>127</v>
      </c>
      <c r="P17" s="21" t="s">
        <v>127</v>
      </c>
      <c r="Q17" s="21" t="s">
        <v>133</v>
      </c>
      <c r="R17" s="21" t="s">
        <v>128</v>
      </c>
      <c r="S17" s="21" t="s">
        <v>127</v>
      </c>
      <c r="T17" s="21" t="s">
        <v>127</v>
      </c>
      <c r="U17" s="21" t="s">
        <v>127</v>
      </c>
      <c r="V17" s="21" t="s">
        <v>127</v>
      </c>
      <c r="W17" s="21" t="s">
        <v>128</v>
      </c>
      <c r="X17" s="20" t="s">
        <v>171</v>
      </c>
      <c r="Y17" s="22" t="n">
        <f aca="false">IF(COUNTIF($F17:$J17,"Yes")+COUNTIF($F17:$J17,"No")=0,"",COUNTIF($F17:$J17,"Yes")/(COUNTIF($F17:$J17,"Yes")+COUNTIF($F17:$J17,"No")))</f>
        <v>1</v>
      </c>
      <c r="Z17" s="22" t="n">
        <f aca="false">IF(COUNTIF($L17:$Q17,"Yes")+COUNTIF($L17:$Q17,"No")=0,"",COUNTIF($L17:$Q17,"Yes")/(COUNTIF($L17:$Q17,"Yes")+COUNTIF($L17:$Q17,"No")))</f>
        <v>1</v>
      </c>
      <c r="AA17" s="22" t="n">
        <f aca="false">IF(COUNTIF($S17:$V17,"Yes")+COUNTIF($S17:$V17,"No")=0,"",COUNTIF($S17:$V17,"Yes")/(COUNTIF($S17:$V17,"Yes")+COUNTIF($S17:$V17,"No")))</f>
        <v>1</v>
      </c>
      <c r="AB17" s="22" t="n">
        <f aca="false">IF(OR($C17="",IF($Y17="",0,WeightCX)+IF($Z17="",0,WeightIR)+IF($AA17="",0,WeightIN)=0),"",IF($AD17="Yes",0,(IF($Y17="",0,WeightCX*$Y17)+IF($Z17="",0,WeightIR*$Z17)+IF($AA17="",0,WeightIN*$AA17))/(IF($Y17="",0,WeightCX)+IF($Z17="",0,WeightIR)+IF($AA17="",0,WeightIN))))</f>
        <v>1</v>
      </c>
      <c r="AC17" s="23" t="str">
        <f aca="false">IF($AB17="","",IF($AB17&gt;=BandExceeds,"Exceeds",IF($AB17&gt;=BandMeets,"Meets",IF($AB17&gt;=BandNI,"Needs improvement","Unsatisfactory"))))</f>
        <v>Exceeds</v>
      </c>
      <c r="AD17" s="24" t="str">
        <f aca="false">IF($C17="","",IF(OR($K17="Yes",$R17="Yes",$W17="Yes"),"Yes","No"))</f>
        <v>No</v>
      </c>
    </row>
    <row r="18" customFormat="false" ht="15" hidden="false" customHeight="false" outlineLevel="0" collapsed="false">
      <c r="A18" s="19" t="n">
        <v>46272</v>
      </c>
      <c r="B18" s="20" t="s">
        <v>130</v>
      </c>
      <c r="C18" s="20" t="s">
        <v>131</v>
      </c>
      <c r="D18" s="20" t="s">
        <v>125</v>
      </c>
      <c r="E18" s="20" t="s">
        <v>172</v>
      </c>
      <c r="F18" s="21" t="s">
        <v>127</v>
      </c>
      <c r="G18" s="21" t="s">
        <v>127</v>
      </c>
      <c r="H18" s="21" t="s">
        <v>127</v>
      </c>
      <c r="I18" s="21" t="s">
        <v>127</v>
      </c>
      <c r="J18" s="21" t="s">
        <v>127</v>
      </c>
      <c r="K18" s="21" t="s">
        <v>128</v>
      </c>
      <c r="L18" s="21" t="s">
        <v>128</v>
      </c>
      <c r="M18" s="21" t="s">
        <v>128</v>
      </c>
      <c r="N18" s="21" t="s">
        <v>127</v>
      </c>
      <c r="O18" s="21" t="s">
        <v>127</v>
      </c>
      <c r="P18" s="21" t="s">
        <v>127</v>
      </c>
      <c r="Q18" s="21" t="s">
        <v>127</v>
      </c>
      <c r="R18" s="21" t="s">
        <v>127</v>
      </c>
      <c r="S18" s="21" t="s">
        <v>127</v>
      </c>
      <c r="T18" s="21" t="s">
        <v>127</v>
      </c>
      <c r="U18" s="21" t="s">
        <v>127</v>
      </c>
      <c r="V18" s="21" t="s">
        <v>127</v>
      </c>
      <c r="W18" s="21" t="s">
        <v>128</v>
      </c>
      <c r="X18" s="20" t="s">
        <v>173</v>
      </c>
      <c r="Y18" s="22" t="n">
        <f aca="false">IF(COUNTIF($F18:$J18,"Yes")+COUNTIF($F18:$J18,"No")=0,"",COUNTIF($F18:$J18,"Yes")/(COUNTIF($F18:$J18,"Yes")+COUNTIF($F18:$J18,"No")))</f>
        <v>1</v>
      </c>
      <c r="Z18" s="22" t="n">
        <f aca="false">IF(COUNTIF($L18:$Q18,"Yes")+COUNTIF($L18:$Q18,"No")=0,"",COUNTIF($L18:$Q18,"Yes")/(COUNTIF($L18:$Q18,"Yes")+COUNTIF($L18:$Q18,"No")))</f>
        <v>0.666666666666667</v>
      </c>
      <c r="AA18" s="22" t="n">
        <f aca="false">IF(COUNTIF($S18:$V18,"Yes")+COUNTIF($S18:$V18,"No")=0,"",COUNTIF($S18:$V18,"Yes")/(COUNTIF($S18:$V18,"Yes")+COUNTIF($S18:$V18,"No")))</f>
        <v>1</v>
      </c>
      <c r="AB18" s="22" t="n">
        <f aca="false">IF(OR($C18="",IF($Y18="",0,WeightCX)+IF($Z18="",0,WeightIR)+IF($AA18="",0,WeightIN)=0),"",IF($AD18="Yes",0,(IF($Y18="",0,WeightCX*$Y18)+IF($Z18="",0,WeightIR*$Z18)+IF($AA18="",0,WeightIN*$AA18))/(IF($Y18="",0,WeightCX)+IF($Z18="",0,WeightIR)+IF($AA18="",0,WeightIN))))</f>
        <v>0</v>
      </c>
      <c r="AC18" s="23" t="str">
        <f aca="false">IF($AB18="","",IF($AB18&gt;=BandExceeds,"Exceeds",IF($AB18&gt;=BandMeets,"Meets",IF($AB18&gt;=BandNI,"Needs improvement","Unsatisfactory"))))</f>
        <v>Unsatisfactory</v>
      </c>
      <c r="AD18" s="24" t="str">
        <f aca="false">IF($C18="","",IF(OR($K18="Yes",$R18="Yes",$W18="Yes"),"Yes","No"))</f>
        <v>Yes</v>
      </c>
    </row>
    <row r="19" customFormat="false" ht="15" hidden="false" customHeight="false" outlineLevel="0" collapsed="false">
      <c r="A19" s="19" t="n">
        <v>46272</v>
      </c>
      <c r="B19" s="20" t="s">
        <v>149</v>
      </c>
      <c r="C19" s="20" t="s">
        <v>135</v>
      </c>
      <c r="D19" s="20" t="s">
        <v>136</v>
      </c>
      <c r="E19" s="20" t="s">
        <v>174</v>
      </c>
      <c r="F19" s="21" t="s">
        <v>127</v>
      </c>
      <c r="G19" s="21" t="s">
        <v>127</v>
      </c>
      <c r="H19" s="21" t="s">
        <v>127</v>
      </c>
      <c r="I19" s="21" t="s">
        <v>127</v>
      </c>
      <c r="J19" s="21" t="s">
        <v>133</v>
      </c>
      <c r="K19" s="21" t="s">
        <v>128</v>
      </c>
      <c r="L19" s="21" t="s">
        <v>127</v>
      </c>
      <c r="M19" s="21" t="s">
        <v>127</v>
      </c>
      <c r="N19" s="21" t="s">
        <v>127</v>
      </c>
      <c r="O19" s="21" t="s">
        <v>127</v>
      </c>
      <c r="P19" s="21" t="s">
        <v>127</v>
      </c>
      <c r="Q19" s="21" t="s">
        <v>127</v>
      </c>
      <c r="R19" s="21" t="s">
        <v>128</v>
      </c>
      <c r="S19" s="21" t="s">
        <v>127</v>
      </c>
      <c r="T19" s="21" t="s">
        <v>127</v>
      </c>
      <c r="U19" s="21" t="s">
        <v>133</v>
      </c>
      <c r="V19" s="21" t="s">
        <v>127</v>
      </c>
      <c r="W19" s="21" t="s">
        <v>128</v>
      </c>
      <c r="X19" s="20" t="s">
        <v>171</v>
      </c>
      <c r="Y19" s="22" t="n">
        <f aca="false">IF(COUNTIF($F19:$J19,"Yes")+COUNTIF($F19:$J19,"No")=0,"",COUNTIF($F19:$J19,"Yes")/(COUNTIF($F19:$J19,"Yes")+COUNTIF($F19:$J19,"No")))</f>
        <v>1</v>
      </c>
      <c r="Z19" s="22" t="n">
        <f aca="false">IF(COUNTIF($L19:$Q19,"Yes")+COUNTIF($L19:$Q19,"No")=0,"",COUNTIF($L19:$Q19,"Yes")/(COUNTIF($L19:$Q19,"Yes")+COUNTIF($L19:$Q19,"No")))</f>
        <v>1</v>
      </c>
      <c r="AA19" s="22" t="n">
        <f aca="false">IF(COUNTIF($S19:$V19,"Yes")+COUNTIF($S19:$V19,"No")=0,"",COUNTIF($S19:$V19,"Yes")/(COUNTIF($S19:$V19,"Yes")+COUNTIF($S19:$V19,"No")))</f>
        <v>1</v>
      </c>
      <c r="AB19" s="22" t="n">
        <f aca="false">IF(OR($C19="",IF($Y19="",0,WeightCX)+IF($Z19="",0,WeightIR)+IF($AA19="",0,WeightIN)=0),"",IF($AD19="Yes",0,(IF($Y19="",0,WeightCX*$Y19)+IF($Z19="",0,WeightIR*$Z19)+IF($AA19="",0,WeightIN*$AA19))/(IF($Y19="",0,WeightCX)+IF($Z19="",0,WeightIR)+IF($AA19="",0,WeightIN))))</f>
        <v>1</v>
      </c>
      <c r="AC19" s="23" t="str">
        <f aca="false">IF($AB19="","",IF($AB19&gt;=BandExceeds,"Exceeds",IF($AB19&gt;=BandMeets,"Meets",IF($AB19&gt;=BandNI,"Needs improvement","Unsatisfactory"))))</f>
        <v>Exceeds</v>
      </c>
      <c r="AD19" s="24" t="str">
        <f aca="false">IF($C19="","",IF(OR($K19="Yes",$R19="Yes",$W19="Yes"),"Yes","No"))</f>
        <v>No</v>
      </c>
    </row>
    <row r="20" customFormat="false" ht="15" hidden="false" customHeight="false" outlineLevel="0" collapsed="false">
      <c r="A20" s="19" t="n">
        <v>46272</v>
      </c>
      <c r="B20" s="20" t="s">
        <v>130</v>
      </c>
      <c r="C20" s="20" t="s">
        <v>135</v>
      </c>
      <c r="D20" s="20" t="s">
        <v>125</v>
      </c>
      <c r="E20" s="20" t="s">
        <v>175</v>
      </c>
      <c r="F20" s="21" t="s">
        <v>127</v>
      </c>
      <c r="G20" s="21" t="s">
        <v>127</v>
      </c>
      <c r="H20" s="21" t="s">
        <v>128</v>
      </c>
      <c r="I20" s="21" t="s">
        <v>127</v>
      </c>
      <c r="J20" s="21" t="s">
        <v>127</v>
      </c>
      <c r="K20" s="21" t="s">
        <v>128</v>
      </c>
      <c r="L20" s="21" t="s">
        <v>127</v>
      </c>
      <c r="M20" s="21" t="s">
        <v>127</v>
      </c>
      <c r="N20" s="21" t="s">
        <v>127</v>
      </c>
      <c r="O20" s="21" t="s">
        <v>128</v>
      </c>
      <c r="P20" s="21" t="s">
        <v>127</v>
      </c>
      <c r="Q20" s="21" t="s">
        <v>127</v>
      </c>
      <c r="R20" s="21" t="s">
        <v>128</v>
      </c>
      <c r="S20" s="21" t="s">
        <v>127</v>
      </c>
      <c r="T20" s="21" t="s">
        <v>127</v>
      </c>
      <c r="U20" s="21" t="s">
        <v>133</v>
      </c>
      <c r="V20" s="21" t="s">
        <v>127</v>
      </c>
      <c r="W20" s="21" t="s">
        <v>128</v>
      </c>
      <c r="X20" s="20" t="s">
        <v>176</v>
      </c>
      <c r="Y20" s="22" t="n">
        <f aca="false">IF(COUNTIF($F20:$J20,"Yes")+COUNTIF($F20:$J20,"No")=0,"",COUNTIF($F20:$J20,"Yes")/(COUNTIF($F20:$J20,"Yes")+COUNTIF($F20:$J20,"No")))</f>
        <v>0.8</v>
      </c>
      <c r="Z20" s="22" t="n">
        <f aca="false">IF(COUNTIF($L20:$Q20,"Yes")+COUNTIF($L20:$Q20,"No")=0,"",COUNTIF($L20:$Q20,"Yes")/(COUNTIF($L20:$Q20,"Yes")+COUNTIF($L20:$Q20,"No")))</f>
        <v>0.833333333333333</v>
      </c>
      <c r="AA20" s="22" t="n">
        <f aca="false">IF(COUNTIF($S20:$V20,"Yes")+COUNTIF($S20:$V20,"No")=0,"",COUNTIF($S20:$V20,"Yes")/(COUNTIF($S20:$V20,"Yes")+COUNTIF($S20:$V20,"No")))</f>
        <v>1</v>
      </c>
      <c r="AB20" s="22" t="n">
        <f aca="false">IF(OR($C20="",IF($Y20="",0,WeightCX)+IF($Z20="",0,WeightIR)+IF($AA20="",0,WeightIN)=0),"",IF($AD20="Yes",0,(IF($Y20="",0,WeightCX*$Y20)+IF($Z20="",0,WeightIR*$Z20)+IF($AA20="",0,WeightIN*$AA20))/(IF($Y20="",0,WeightCX)+IF($Z20="",0,WeightIR)+IF($AA20="",0,WeightIN))))</f>
        <v>0.873333333333333</v>
      </c>
      <c r="AC20" s="23" t="str">
        <f aca="false">IF($AB20="","",IF($AB20&gt;=BandExceeds,"Exceeds",IF($AB20&gt;=BandMeets,"Meets",IF($AB20&gt;=BandNI,"Needs improvement","Unsatisfactory"))))</f>
        <v>Meets</v>
      </c>
      <c r="AD20" s="24" t="str">
        <f aca="false">IF($C20="","",IF(OR($K20="Yes",$R20="Yes",$W20="Yes"),"Yes","No"))</f>
        <v>No</v>
      </c>
    </row>
    <row r="21" customFormat="false" ht="15" hidden="false" customHeight="false" outlineLevel="0" collapsed="false">
      <c r="A21" s="19" t="n">
        <v>46273</v>
      </c>
      <c r="B21" s="20" t="s">
        <v>123</v>
      </c>
      <c r="C21" s="20" t="s">
        <v>165</v>
      </c>
      <c r="D21" s="20" t="s">
        <v>140</v>
      </c>
      <c r="E21" s="20" t="s">
        <v>177</v>
      </c>
      <c r="F21" s="21" t="s">
        <v>127</v>
      </c>
      <c r="G21" s="21" t="s">
        <v>127</v>
      </c>
      <c r="H21" s="21" t="s">
        <v>127</v>
      </c>
      <c r="I21" s="21" t="s">
        <v>127</v>
      </c>
      <c r="J21" s="21" t="s">
        <v>127</v>
      </c>
      <c r="K21" s="21" t="s">
        <v>128</v>
      </c>
      <c r="L21" s="21" t="s">
        <v>127</v>
      </c>
      <c r="M21" s="21" t="s">
        <v>127</v>
      </c>
      <c r="N21" s="21" t="s">
        <v>127</v>
      </c>
      <c r="O21" s="21" t="s">
        <v>127</v>
      </c>
      <c r="P21" s="21" t="s">
        <v>127</v>
      </c>
      <c r="Q21" s="21" t="s">
        <v>133</v>
      </c>
      <c r="R21" s="21" t="s">
        <v>128</v>
      </c>
      <c r="S21" s="21" t="s">
        <v>127</v>
      </c>
      <c r="T21" s="21" t="s">
        <v>127</v>
      </c>
      <c r="U21" s="21" t="s">
        <v>127</v>
      </c>
      <c r="V21" s="21" t="s">
        <v>127</v>
      </c>
      <c r="W21" s="21" t="s">
        <v>128</v>
      </c>
      <c r="X21" s="20" t="s">
        <v>178</v>
      </c>
      <c r="Y21" s="22" t="n">
        <f aca="false">IF(COUNTIF($F21:$J21,"Yes")+COUNTIF($F21:$J21,"No")=0,"",COUNTIF($F21:$J21,"Yes")/(COUNTIF($F21:$J21,"Yes")+COUNTIF($F21:$J21,"No")))</f>
        <v>1</v>
      </c>
      <c r="Z21" s="22" t="n">
        <f aca="false">IF(COUNTIF($L21:$Q21,"Yes")+COUNTIF($L21:$Q21,"No")=0,"",COUNTIF($L21:$Q21,"Yes")/(COUNTIF($L21:$Q21,"Yes")+COUNTIF($L21:$Q21,"No")))</f>
        <v>1</v>
      </c>
      <c r="AA21" s="22" t="n">
        <f aca="false">IF(COUNTIF($S21:$V21,"Yes")+COUNTIF($S21:$V21,"No")=0,"",COUNTIF($S21:$V21,"Yes")/(COUNTIF($S21:$V21,"Yes")+COUNTIF($S21:$V21,"No")))</f>
        <v>1</v>
      </c>
      <c r="AB21" s="22" t="n">
        <f aca="false">IF(OR($C21="",IF($Y21="",0,WeightCX)+IF($Z21="",0,WeightIR)+IF($AA21="",0,WeightIN)=0),"",IF($AD21="Yes",0,(IF($Y21="",0,WeightCX*$Y21)+IF($Z21="",0,WeightIR*$Z21)+IF($AA21="",0,WeightIN*$AA21))/(IF($Y21="",0,WeightCX)+IF($Z21="",0,WeightIR)+IF($AA21="",0,WeightIN))))</f>
        <v>1</v>
      </c>
      <c r="AC21" s="23" t="str">
        <f aca="false">IF($AB21="","",IF($AB21&gt;=BandExceeds,"Exceeds",IF($AB21&gt;=BandMeets,"Meets",IF($AB21&gt;=BandNI,"Needs improvement","Unsatisfactory"))))</f>
        <v>Exceeds</v>
      </c>
      <c r="AD21" s="24" t="str">
        <f aca="false">IF($C21="","",IF(OR($K21="Yes",$R21="Yes",$W21="Yes"),"Yes","No"))</f>
        <v>No</v>
      </c>
    </row>
    <row r="22" customFormat="false" ht="15" hidden="false" customHeight="false" outlineLevel="0" collapsed="false">
      <c r="A22" s="19" t="n">
        <v>46273</v>
      </c>
      <c r="B22" s="20" t="s">
        <v>149</v>
      </c>
      <c r="C22" s="20" t="s">
        <v>179</v>
      </c>
      <c r="D22" s="20" t="s">
        <v>125</v>
      </c>
      <c r="E22" s="20" t="s">
        <v>180</v>
      </c>
      <c r="F22" s="21" t="s">
        <v>127</v>
      </c>
      <c r="G22" s="21" t="s">
        <v>127</v>
      </c>
      <c r="H22" s="21" t="s">
        <v>127</v>
      </c>
      <c r="I22" s="21" t="s">
        <v>127</v>
      </c>
      <c r="J22" s="21" t="s">
        <v>127</v>
      </c>
      <c r="K22" s="21" t="s">
        <v>128</v>
      </c>
      <c r="L22" s="21" t="s">
        <v>133</v>
      </c>
      <c r="M22" s="21" t="s">
        <v>127</v>
      </c>
      <c r="N22" s="21" t="s">
        <v>127</v>
      </c>
      <c r="O22" s="21" t="s">
        <v>127</v>
      </c>
      <c r="P22" s="21" t="s">
        <v>127</v>
      </c>
      <c r="Q22" s="21" t="s">
        <v>127</v>
      </c>
      <c r="R22" s="21" t="s">
        <v>128</v>
      </c>
      <c r="S22" s="21" t="s">
        <v>127</v>
      </c>
      <c r="T22" s="21" t="s">
        <v>127</v>
      </c>
      <c r="U22" s="21" t="s">
        <v>127</v>
      </c>
      <c r="V22" s="21" t="s">
        <v>127</v>
      </c>
      <c r="W22" s="21" t="s">
        <v>128</v>
      </c>
      <c r="X22" s="20" t="s">
        <v>178</v>
      </c>
      <c r="Y22" s="22" t="n">
        <f aca="false">IF(COUNTIF($F22:$J22,"Yes")+COUNTIF($F22:$J22,"No")=0,"",COUNTIF($F22:$J22,"Yes")/(COUNTIF($F22:$J22,"Yes")+COUNTIF($F22:$J22,"No")))</f>
        <v>1</v>
      </c>
      <c r="Z22" s="22" t="n">
        <f aca="false">IF(COUNTIF($L22:$Q22,"Yes")+COUNTIF($L22:$Q22,"No")=0,"",COUNTIF($L22:$Q22,"Yes")/(COUNTIF($L22:$Q22,"Yes")+COUNTIF($L22:$Q22,"No")))</f>
        <v>1</v>
      </c>
      <c r="AA22" s="22" t="n">
        <f aca="false">IF(COUNTIF($S22:$V22,"Yes")+COUNTIF($S22:$V22,"No")=0,"",COUNTIF($S22:$V22,"Yes")/(COUNTIF($S22:$V22,"Yes")+COUNTIF($S22:$V22,"No")))</f>
        <v>1</v>
      </c>
      <c r="AB22" s="22" t="n">
        <f aca="false">IF(OR($C22="",IF($Y22="",0,WeightCX)+IF($Z22="",0,WeightIR)+IF($AA22="",0,WeightIN)=0),"",IF($AD22="Yes",0,(IF($Y22="",0,WeightCX*$Y22)+IF($Z22="",0,WeightIR*$Z22)+IF($AA22="",0,WeightIN*$AA22))/(IF($Y22="",0,WeightCX)+IF($Z22="",0,WeightIR)+IF($AA22="",0,WeightIN))))</f>
        <v>1</v>
      </c>
      <c r="AC22" s="23" t="str">
        <f aca="false">IF($AB22="","",IF($AB22&gt;=BandExceeds,"Exceeds",IF($AB22&gt;=BandMeets,"Meets",IF($AB22&gt;=BandNI,"Needs improvement","Unsatisfactory"))))</f>
        <v>Exceeds</v>
      </c>
      <c r="AD22" s="24" t="str">
        <f aca="false">IF($C22="","",IF(OR($K22="Yes",$R22="Yes",$W22="Yes"),"Yes","No"))</f>
        <v>No</v>
      </c>
    </row>
    <row r="23" customFormat="false" ht="15" hidden="false" customHeight="false" outlineLevel="0" collapsed="false">
      <c r="A23" s="19" t="n">
        <v>46274</v>
      </c>
      <c r="B23" s="20" t="s">
        <v>130</v>
      </c>
      <c r="C23" s="20" t="s">
        <v>179</v>
      </c>
      <c r="D23" s="20" t="s">
        <v>140</v>
      </c>
      <c r="E23" s="20" t="s">
        <v>181</v>
      </c>
      <c r="F23" s="21" t="s">
        <v>127</v>
      </c>
      <c r="G23" s="21" t="s">
        <v>127</v>
      </c>
      <c r="H23" s="21" t="s">
        <v>127</v>
      </c>
      <c r="I23" s="21" t="s">
        <v>127</v>
      </c>
      <c r="J23" s="21" t="s">
        <v>127</v>
      </c>
      <c r="K23" s="21" t="s">
        <v>128</v>
      </c>
      <c r="L23" s="21" t="s">
        <v>127</v>
      </c>
      <c r="M23" s="21" t="s">
        <v>127</v>
      </c>
      <c r="N23" s="21" t="s">
        <v>127</v>
      </c>
      <c r="O23" s="21" t="s">
        <v>127</v>
      </c>
      <c r="P23" s="21" t="s">
        <v>127</v>
      </c>
      <c r="Q23" s="21" t="s">
        <v>127</v>
      </c>
      <c r="R23" s="21" t="s">
        <v>128</v>
      </c>
      <c r="S23" s="21" t="s">
        <v>127</v>
      </c>
      <c r="T23" s="21" t="s">
        <v>127</v>
      </c>
      <c r="U23" s="21" t="s">
        <v>127</v>
      </c>
      <c r="V23" s="21" t="s">
        <v>127</v>
      </c>
      <c r="W23" s="21" t="s">
        <v>128</v>
      </c>
      <c r="X23" s="20" t="s">
        <v>182</v>
      </c>
      <c r="Y23" s="22" t="n">
        <f aca="false">IF(COUNTIF($F23:$J23,"Yes")+COUNTIF($F23:$J23,"No")=0,"",COUNTIF($F23:$J23,"Yes")/(COUNTIF($F23:$J23,"Yes")+COUNTIF($F23:$J23,"No")))</f>
        <v>1</v>
      </c>
      <c r="Z23" s="22" t="n">
        <f aca="false">IF(COUNTIF($L23:$Q23,"Yes")+COUNTIF($L23:$Q23,"No")=0,"",COUNTIF($L23:$Q23,"Yes")/(COUNTIF($L23:$Q23,"Yes")+COUNTIF($L23:$Q23,"No")))</f>
        <v>1</v>
      </c>
      <c r="AA23" s="22" t="n">
        <f aca="false">IF(COUNTIF($S23:$V23,"Yes")+COUNTIF($S23:$V23,"No")=0,"",COUNTIF($S23:$V23,"Yes")/(COUNTIF($S23:$V23,"Yes")+COUNTIF($S23:$V23,"No")))</f>
        <v>1</v>
      </c>
      <c r="AB23" s="22" t="n">
        <f aca="false">IF(OR($C23="",IF($Y23="",0,WeightCX)+IF($Z23="",0,WeightIR)+IF($AA23="",0,WeightIN)=0),"",IF($AD23="Yes",0,(IF($Y23="",0,WeightCX*$Y23)+IF($Z23="",0,WeightIR*$Z23)+IF($AA23="",0,WeightIN*$AA23))/(IF($Y23="",0,WeightCX)+IF($Z23="",0,WeightIR)+IF($AA23="",0,WeightIN))))</f>
        <v>1</v>
      </c>
      <c r="AC23" s="23" t="str">
        <f aca="false">IF($AB23="","",IF($AB23&gt;=BandExceeds,"Exceeds",IF($AB23&gt;=BandMeets,"Meets",IF($AB23&gt;=BandNI,"Needs improvement","Unsatisfactory"))))</f>
        <v>Exceeds</v>
      </c>
      <c r="AD23" s="24" t="str">
        <f aca="false">IF($C23="","",IF(OR($K23="Yes",$R23="Yes",$W23="Yes"),"Yes","No"))</f>
        <v>No</v>
      </c>
    </row>
    <row r="24" customFormat="false" ht="15" hidden="false" customHeight="false" outlineLevel="0" collapsed="false">
      <c r="A24" s="19" t="n">
        <v>46274</v>
      </c>
      <c r="B24" s="20" t="s">
        <v>123</v>
      </c>
      <c r="C24" s="20" t="s">
        <v>143</v>
      </c>
      <c r="D24" s="20" t="s">
        <v>136</v>
      </c>
      <c r="E24" s="20" t="s">
        <v>183</v>
      </c>
      <c r="F24" s="21" t="s">
        <v>127</v>
      </c>
      <c r="G24" s="21" t="s">
        <v>127</v>
      </c>
      <c r="H24" s="21" t="s">
        <v>127</v>
      </c>
      <c r="I24" s="21" t="s">
        <v>127</v>
      </c>
      <c r="J24" s="21" t="s">
        <v>133</v>
      </c>
      <c r="K24" s="21" t="s">
        <v>128</v>
      </c>
      <c r="L24" s="21" t="s">
        <v>127</v>
      </c>
      <c r="M24" s="21" t="s">
        <v>127</v>
      </c>
      <c r="N24" s="21" t="s">
        <v>127</v>
      </c>
      <c r="O24" s="21" t="s">
        <v>127</v>
      </c>
      <c r="P24" s="21" t="s">
        <v>127</v>
      </c>
      <c r="Q24" s="21" t="s">
        <v>127</v>
      </c>
      <c r="R24" s="21" t="s">
        <v>128</v>
      </c>
      <c r="S24" s="21" t="s">
        <v>127</v>
      </c>
      <c r="T24" s="21" t="s">
        <v>127</v>
      </c>
      <c r="U24" s="21" t="s">
        <v>127</v>
      </c>
      <c r="V24" s="21" t="s">
        <v>127</v>
      </c>
      <c r="W24" s="21" t="s">
        <v>128</v>
      </c>
      <c r="X24" s="20" t="s">
        <v>145</v>
      </c>
      <c r="Y24" s="22" t="n">
        <f aca="false">IF(COUNTIF($F24:$J24,"Yes")+COUNTIF($F24:$J24,"No")=0,"",COUNTIF($F24:$J24,"Yes")/(COUNTIF($F24:$J24,"Yes")+COUNTIF($F24:$J24,"No")))</f>
        <v>1</v>
      </c>
      <c r="Z24" s="22" t="n">
        <f aca="false">IF(COUNTIF($L24:$Q24,"Yes")+COUNTIF($L24:$Q24,"No")=0,"",COUNTIF($L24:$Q24,"Yes")/(COUNTIF($L24:$Q24,"Yes")+COUNTIF($L24:$Q24,"No")))</f>
        <v>1</v>
      </c>
      <c r="AA24" s="22" t="n">
        <f aca="false">IF(COUNTIF($S24:$V24,"Yes")+COUNTIF($S24:$V24,"No")=0,"",COUNTIF($S24:$V24,"Yes")/(COUNTIF($S24:$V24,"Yes")+COUNTIF($S24:$V24,"No")))</f>
        <v>1</v>
      </c>
      <c r="AB24" s="22" t="n">
        <f aca="false">IF(OR($C24="",IF($Y24="",0,WeightCX)+IF($Z24="",0,WeightIR)+IF($AA24="",0,WeightIN)=0),"",IF($AD24="Yes",0,(IF($Y24="",0,WeightCX*$Y24)+IF($Z24="",0,WeightIR*$Z24)+IF($AA24="",0,WeightIN*$AA24))/(IF($Y24="",0,WeightCX)+IF($Z24="",0,WeightIR)+IF($AA24="",0,WeightIN))))</f>
        <v>1</v>
      </c>
      <c r="AC24" s="23" t="str">
        <f aca="false">IF($AB24="","",IF($AB24&gt;=BandExceeds,"Exceeds",IF($AB24&gt;=BandMeets,"Meets",IF($AB24&gt;=BandNI,"Needs improvement","Unsatisfactory"))))</f>
        <v>Exceeds</v>
      </c>
      <c r="AD24" s="24" t="str">
        <f aca="false">IF($C24="","",IF(OR($K24="Yes",$R24="Yes",$W24="Yes"),"Yes","No"))</f>
        <v>No</v>
      </c>
    </row>
    <row r="25" customFormat="false" ht="15" hidden="false" customHeight="false" outlineLevel="0" collapsed="false">
      <c r="A25" s="19" t="n">
        <v>46275</v>
      </c>
      <c r="B25" s="20" t="s">
        <v>130</v>
      </c>
      <c r="C25" s="20" t="s">
        <v>131</v>
      </c>
      <c r="D25" s="20" t="s">
        <v>140</v>
      </c>
      <c r="E25" s="20" t="s">
        <v>184</v>
      </c>
      <c r="F25" s="21" t="s">
        <v>127</v>
      </c>
      <c r="G25" s="21" t="s">
        <v>127</v>
      </c>
      <c r="H25" s="21" t="s">
        <v>127</v>
      </c>
      <c r="I25" s="21" t="s">
        <v>127</v>
      </c>
      <c r="J25" s="21" t="s">
        <v>127</v>
      </c>
      <c r="K25" s="21" t="s">
        <v>128</v>
      </c>
      <c r="L25" s="21" t="s">
        <v>128</v>
      </c>
      <c r="M25" s="21" t="s">
        <v>127</v>
      </c>
      <c r="N25" s="21" t="s">
        <v>127</v>
      </c>
      <c r="O25" s="21" t="s">
        <v>127</v>
      </c>
      <c r="P25" s="21" t="s">
        <v>127</v>
      </c>
      <c r="Q25" s="21" t="s">
        <v>127</v>
      </c>
      <c r="R25" s="21" t="s">
        <v>128</v>
      </c>
      <c r="S25" s="21" t="s">
        <v>127</v>
      </c>
      <c r="T25" s="21" t="s">
        <v>127</v>
      </c>
      <c r="U25" s="21" t="s">
        <v>127</v>
      </c>
      <c r="V25" s="21" t="s">
        <v>127</v>
      </c>
      <c r="W25" s="21" t="s">
        <v>128</v>
      </c>
      <c r="X25" s="20" t="s">
        <v>134</v>
      </c>
      <c r="Y25" s="22" t="n">
        <f aca="false">IF(COUNTIF($F25:$J25,"Yes")+COUNTIF($F25:$J25,"No")=0,"",COUNTIF($F25:$J25,"Yes")/(COUNTIF($F25:$J25,"Yes")+COUNTIF($F25:$J25,"No")))</f>
        <v>1</v>
      </c>
      <c r="Z25" s="22" t="n">
        <f aca="false">IF(COUNTIF($L25:$Q25,"Yes")+COUNTIF($L25:$Q25,"No")=0,"",COUNTIF($L25:$Q25,"Yes")/(COUNTIF($L25:$Q25,"Yes")+COUNTIF($L25:$Q25,"No")))</f>
        <v>0.833333333333333</v>
      </c>
      <c r="AA25" s="22" t="n">
        <f aca="false">IF(COUNTIF($S25:$V25,"Yes")+COUNTIF($S25:$V25,"No")=0,"",COUNTIF($S25:$V25,"Yes")/(COUNTIF($S25:$V25,"Yes")+COUNTIF($S25:$V25,"No")))</f>
        <v>1</v>
      </c>
      <c r="AB25" s="22" t="n">
        <f aca="false">IF(OR($C25="",IF($Y25="",0,WeightCX)+IF($Z25="",0,WeightIR)+IF($AA25="",0,WeightIN)=0),"",IF($AD25="Yes",0,(IF($Y25="",0,WeightCX*$Y25)+IF($Z25="",0,WeightIR*$Z25)+IF($AA25="",0,WeightIN*$AA25))/(IF($Y25="",0,WeightCX)+IF($Z25="",0,WeightIR)+IF($AA25="",0,WeightIN))))</f>
        <v>0.933333333333333</v>
      </c>
      <c r="AC25" s="23" t="str">
        <f aca="false">IF($AB25="","",IF($AB25&gt;=BandExceeds,"Exceeds",IF($AB25&gt;=BandMeets,"Meets",IF($AB25&gt;=BandNI,"Needs improvement","Unsatisfactory"))))</f>
        <v>Meets</v>
      </c>
      <c r="AD25" s="24" t="str">
        <f aca="false">IF($C25="","",IF(OR($K25="Yes",$R25="Yes",$W25="Yes"),"Yes","No"))</f>
        <v>No</v>
      </c>
    </row>
    <row r="26" customFormat="false" ht="15" hidden="false" customHeight="false" outlineLevel="0" collapsed="false">
      <c r="A26" s="19" t="n">
        <v>46275</v>
      </c>
      <c r="B26" s="20" t="s">
        <v>130</v>
      </c>
      <c r="C26" s="20" t="s">
        <v>143</v>
      </c>
      <c r="D26" s="20" t="s">
        <v>125</v>
      </c>
      <c r="E26" s="20" t="s">
        <v>185</v>
      </c>
      <c r="F26" s="21" t="s">
        <v>127</v>
      </c>
      <c r="G26" s="21" t="s">
        <v>127</v>
      </c>
      <c r="H26" s="21" t="s">
        <v>127</v>
      </c>
      <c r="I26" s="21" t="s">
        <v>127</v>
      </c>
      <c r="J26" s="21" t="s">
        <v>127</v>
      </c>
      <c r="K26" s="21" t="s">
        <v>128</v>
      </c>
      <c r="L26" s="21" t="s">
        <v>127</v>
      </c>
      <c r="M26" s="21" t="s">
        <v>127</v>
      </c>
      <c r="N26" s="21" t="s">
        <v>127</v>
      </c>
      <c r="O26" s="21" t="s">
        <v>127</v>
      </c>
      <c r="P26" s="21" t="s">
        <v>127</v>
      </c>
      <c r="Q26" s="21" t="s">
        <v>133</v>
      </c>
      <c r="R26" s="21" t="s">
        <v>128</v>
      </c>
      <c r="S26" s="21" t="s">
        <v>127</v>
      </c>
      <c r="T26" s="21" t="s">
        <v>127</v>
      </c>
      <c r="U26" s="21" t="s">
        <v>127</v>
      </c>
      <c r="V26" s="21" t="s">
        <v>127</v>
      </c>
      <c r="W26" s="21" t="s">
        <v>128</v>
      </c>
      <c r="X26" s="20" t="s">
        <v>171</v>
      </c>
      <c r="Y26" s="22" t="n">
        <f aca="false">IF(COUNTIF($F26:$J26,"Yes")+COUNTIF($F26:$J26,"No")=0,"",COUNTIF($F26:$J26,"Yes")/(COUNTIF($F26:$J26,"Yes")+COUNTIF($F26:$J26,"No")))</f>
        <v>1</v>
      </c>
      <c r="Z26" s="22" t="n">
        <f aca="false">IF(COUNTIF($L26:$Q26,"Yes")+COUNTIF($L26:$Q26,"No")=0,"",COUNTIF($L26:$Q26,"Yes")/(COUNTIF($L26:$Q26,"Yes")+COUNTIF($L26:$Q26,"No")))</f>
        <v>1</v>
      </c>
      <c r="AA26" s="22" t="n">
        <f aca="false">IF(COUNTIF($S26:$V26,"Yes")+COUNTIF($S26:$V26,"No")=0,"",COUNTIF($S26:$V26,"Yes")/(COUNTIF($S26:$V26,"Yes")+COUNTIF($S26:$V26,"No")))</f>
        <v>1</v>
      </c>
      <c r="AB26" s="22" t="n">
        <f aca="false">IF(OR($C26="",IF($Y26="",0,WeightCX)+IF($Z26="",0,WeightIR)+IF($AA26="",0,WeightIN)=0),"",IF($AD26="Yes",0,(IF($Y26="",0,WeightCX*$Y26)+IF($Z26="",0,WeightIR*$Z26)+IF($AA26="",0,WeightIN*$AA26))/(IF($Y26="",0,WeightCX)+IF($Z26="",0,WeightIR)+IF($AA26="",0,WeightIN))))</f>
        <v>1</v>
      </c>
      <c r="AC26" s="23" t="str">
        <f aca="false">IF($AB26="","",IF($AB26&gt;=BandExceeds,"Exceeds",IF($AB26&gt;=BandMeets,"Meets",IF($AB26&gt;=BandNI,"Needs improvement","Unsatisfactory"))))</f>
        <v>Exceeds</v>
      </c>
      <c r="AD26" s="24" t="str">
        <f aca="false">IF($C26="","",IF(OR($K26="Yes",$R26="Yes",$W26="Yes"),"Yes","No"))</f>
        <v>No</v>
      </c>
    </row>
    <row r="27" customFormat="false" ht="15" hidden="false" customHeight="false" outlineLevel="0" collapsed="false">
      <c r="A27" s="19" t="n">
        <v>46276</v>
      </c>
      <c r="B27" s="20" t="s">
        <v>149</v>
      </c>
      <c r="C27" s="20" t="s">
        <v>165</v>
      </c>
      <c r="D27" s="20" t="s">
        <v>140</v>
      </c>
      <c r="E27" s="20" t="s">
        <v>186</v>
      </c>
      <c r="F27" s="21" t="s">
        <v>127</v>
      </c>
      <c r="G27" s="21" t="s">
        <v>127</v>
      </c>
      <c r="H27" s="21" t="s">
        <v>128</v>
      </c>
      <c r="I27" s="21" t="s">
        <v>127</v>
      </c>
      <c r="J27" s="21" t="s">
        <v>127</v>
      </c>
      <c r="K27" s="21" t="s">
        <v>128</v>
      </c>
      <c r="L27" s="21" t="s">
        <v>127</v>
      </c>
      <c r="M27" s="21" t="s">
        <v>127</v>
      </c>
      <c r="N27" s="21" t="s">
        <v>127</v>
      </c>
      <c r="O27" s="21" t="s">
        <v>128</v>
      </c>
      <c r="P27" s="21" t="s">
        <v>128</v>
      </c>
      <c r="Q27" s="21" t="s">
        <v>127</v>
      </c>
      <c r="R27" s="21" t="s">
        <v>128</v>
      </c>
      <c r="S27" s="21" t="s">
        <v>128</v>
      </c>
      <c r="T27" s="21" t="s">
        <v>128</v>
      </c>
      <c r="U27" s="21" t="s">
        <v>127</v>
      </c>
      <c r="V27" s="21" t="s">
        <v>127</v>
      </c>
      <c r="W27" s="21" t="s">
        <v>128</v>
      </c>
      <c r="X27" s="20" t="s">
        <v>176</v>
      </c>
      <c r="Y27" s="22" t="n">
        <f aca="false">IF(COUNTIF($F27:$J27,"Yes")+COUNTIF($F27:$J27,"No")=0,"",COUNTIF($F27:$J27,"Yes")/(COUNTIF($F27:$J27,"Yes")+COUNTIF($F27:$J27,"No")))</f>
        <v>0.8</v>
      </c>
      <c r="Z27" s="22" t="n">
        <f aca="false">IF(COUNTIF($L27:$Q27,"Yes")+COUNTIF($L27:$Q27,"No")=0,"",COUNTIF($L27:$Q27,"Yes")/(COUNTIF($L27:$Q27,"Yes")+COUNTIF($L27:$Q27,"No")))</f>
        <v>0.666666666666667</v>
      </c>
      <c r="AA27" s="22" t="n">
        <f aca="false">IF(COUNTIF($S27:$V27,"Yes")+COUNTIF($S27:$V27,"No")=0,"",COUNTIF($S27:$V27,"Yes")/(COUNTIF($S27:$V27,"Yes")+COUNTIF($S27:$V27,"No")))</f>
        <v>0.5</v>
      </c>
      <c r="AB27" s="22" t="n">
        <f aca="false">IF(OR($C27="",IF($Y27="",0,WeightCX)+IF($Z27="",0,WeightIR)+IF($AA27="",0,WeightIN)=0),"",IF($AD27="Yes",0,(IF($Y27="",0,WeightCX*$Y27)+IF($Z27="",0,WeightIR*$Z27)+IF($AA27="",0,WeightIN*$AA27))/(IF($Y27="",0,WeightCX)+IF($Z27="",0,WeightIR)+IF($AA27="",0,WeightIN))))</f>
        <v>0.656666666666667</v>
      </c>
      <c r="AC27" s="23" t="str">
        <f aca="false">IF($AB27="","",IF($AB27&gt;=BandExceeds,"Exceeds",IF($AB27&gt;=BandMeets,"Meets",IF($AB27&gt;=BandNI,"Needs improvement","Unsatisfactory"))))</f>
        <v>Unsatisfactory</v>
      </c>
      <c r="AD27" s="24" t="str">
        <f aca="false">IF($C27="","",IF(OR($K27="Yes",$R27="Yes",$W27="Yes"),"Yes","No"))</f>
        <v>No</v>
      </c>
    </row>
    <row r="28" customFormat="false" ht="15" hidden="false" customHeight="false" outlineLevel="0" collapsed="false">
      <c r="A28" s="19" t="n">
        <v>46276</v>
      </c>
      <c r="B28" s="20" t="s">
        <v>130</v>
      </c>
      <c r="C28" s="20" t="s">
        <v>124</v>
      </c>
      <c r="D28" s="20" t="s">
        <v>136</v>
      </c>
      <c r="E28" s="20" t="s">
        <v>187</v>
      </c>
      <c r="F28" s="21" t="s">
        <v>127</v>
      </c>
      <c r="G28" s="21" t="s">
        <v>127</v>
      </c>
      <c r="H28" s="21" t="s">
        <v>127</v>
      </c>
      <c r="I28" s="21" t="s">
        <v>128</v>
      </c>
      <c r="J28" s="21" t="s">
        <v>133</v>
      </c>
      <c r="K28" s="21" t="s">
        <v>128</v>
      </c>
      <c r="L28" s="21" t="s">
        <v>127</v>
      </c>
      <c r="M28" s="21" t="s">
        <v>128</v>
      </c>
      <c r="N28" s="21" t="s">
        <v>127</v>
      </c>
      <c r="O28" s="21" t="s">
        <v>127</v>
      </c>
      <c r="P28" s="21" t="s">
        <v>127</v>
      </c>
      <c r="Q28" s="21" t="s">
        <v>127</v>
      </c>
      <c r="R28" s="21" t="s">
        <v>128</v>
      </c>
      <c r="S28" s="21" t="s">
        <v>127</v>
      </c>
      <c r="T28" s="21" t="s">
        <v>127</v>
      </c>
      <c r="U28" s="21" t="s">
        <v>133</v>
      </c>
      <c r="V28" s="21" t="s">
        <v>127</v>
      </c>
      <c r="W28" s="21" t="s">
        <v>128</v>
      </c>
      <c r="X28" s="20" t="s">
        <v>188</v>
      </c>
      <c r="Y28" s="22" t="n">
        <f aca="false">IF(COUNTIF($F28:$J28,"Yes")+COUNTIF($F28:$J28,"No")=0,"",COUNTIF($F28:$J28,"Yes")/(COUNTIF($F28:$J28,"Yes")+COUNTIF($F28:$J28,"No")))</f>
        <v>0.75</v>
      </c>
      <c r="Z28" s="22" t="n">
        <f aca="false">IF(COUNTIF($L28:$Q28,"Yes")+COUNTIF($L28:$Q28,"No")=0,"",COUNTIF($L28:$Q28,"Yes")/(COUNTIF($L28:$Q28,"Yes")+COUNTIF($L28:$Q28,"No")))</f>
        <v>0.833333333333333</v>
      </c>
      <c r="AA28" s="22" t="n">
        <f aca="false">IF(COUNTIF($S28:$V28,"Yes")+COUNTIF($S28:$V28,"No")=0,"",COUNTIF($S28:$V28,"Yes")/(COUNTIF($S28:$V28,"Yes")+COUNTIF($S28:$V28,"No")))</f>
        <v>1</v>
      </c>
      <c r="AB28" s="22" t="n">
        <f aca="false">IF(OR($C28="",IF($Y28="",0,WeightCX)+IF($Z28="",0,WeightIR)+IF($AA28="",0,WeightIN)=0),"",IF($AD28="Yes",0,(IF($Y28="",0,WeightCX*$Y28)+IF($Z28="",0,WeightIR*$Z28)+IF($AA28="",0,WeightIN*$AA28))/(IF($Y28="",0,WeightCX)+IF($Z28="",0,WeightIR)+IF($AA28="",0,WeightIN))))</f>
        <v>0.858333333333333</v>
      </c>
      <c r="AC28" s="23" t="str">
        <f aca="false">IF($AB28="","",IF($AB28&gt;=BandExceeds,"Exceeds",IF($AB28&gt;=BandMeets,"Meets",IF($AB28&gt;=BandNI,"Needs improvement","Unsatisfactory"))))</f>
        <v>Meets</v>
      </c>
      <c r="AD28" s="24" t="str">
        <f aca="false">IF($C28="","",IF(OR($K28="Yes",$R28="Yes",$W28="Yes"),"Yes","No"))</f>
        <v>No</v>
      </c>
    </row>
    <row r="29" customFormat="false" ht="15" hidden="false" customHeight="false" outlineLevel="0" collapsed="false">
      <c r="A29" s="19" t="n">
        <v>46279</v>
      </c>
      <c r="B29" s="20" t="s">
        <v>149</v>
      </c>
      <c r="C29" s="20" t="s">
        <v>139</v>
      </c>
      <c r="D29" s="20" t="s">
        <v>125</v>
      </c>
      <c r="E29" s="20" t="s">
        <v>189</v>
      </c>
      <c r="F29" s="21" t="s">
        <v>127</v>
      </c>
      <c r="G29" s="21" t="s">
        <v>127</v>
      </c>
      <c r="H29" s="21" t="s">
        <v>127</v>
      </c>
      <c r="I29" s="21" t="s">
        <v>127</v>
      </c>
      <c r="J29" s="21" t="s">
        <v>127</v>
      </c>
      <c r="K29" s="21" t="s">
        <v>128</v>
      </c>
      <c r="L29" s="21" t="s">
        <v>127</v>
      </c>
      <c r="M29" s="21" t="s">
        <v>127</v>
      </c>
      <c r="N29" s="21" t="s">
        <v>127</v>
      </c>
      <c r="O29" s="21" t="s">
        <v>127</v>
      </c>
      <c r="P29" s="21" t="s">
        <v>127</v>
      </c>
      <c r="Q29" s="21" t="s">
        <v>127</v>
      </c>
      <c r="R29" s="21" t="s">
        <v>128</v>
      </c>
      <c r="S29" s="21" t="s">
        <v>127</v>
      </c>
      <c r="T29" s="21" t="s">
        <v>127</v>
      </c>
      <c r="U29" s="21" t="s">
        <v>133</v>
      </c>
      <c r="V29" s="21" t="s">
        <v>127</v>
      </c>
      <c r="W29" s="21" t="s">
        <v>128</v>
      </c>
      <c r="X29" s="20" t="s">
        <v>178</v>
      </c>
      <c r="Y29" s="22" t="n">
        <f aca="false">IF(COUNTIF($F29:$J29,"Yes")+COUNTIF($F29:$J29,"No")=0,"",COUNTIF($F29:$J29,"Yes")/(COUNTIF($F29:$J29,"Yes")+COUNTIF($F29:$J29,"No")))</f>
        <v>1</v>
      </c>
      <c r="Z29" s="22" t="n">
        <f aca="false">IF(COUNTIF($L29:$Q29,"Yes")+COUNTIF($L29:$Q29,"No")=0,"",COUNTIF($L29:$Q29,"Yes")/(COUNTIF($L29:$Q29,"Yes")+COUNTIF($L29:$Q29,"No")))</f>
        <v>1</v>
      </c>
      <c r="AA29" s="22" t="n">
        <f aca="false">IF(COUNTIF($S29:$V29,"Yes")+COUNTIF($S29:$V29,"No")=0,"",COUNTIF($S29:$V29,"Yes")/(COUNTIF($S29:$V29,"Yes")+COUNTIF($S29:$V29,"No")))</f>
        <v>1</v>
      </c>
      <c r="AB29" s="22" t="n">
        <f aca="false">IF(OR($C29="",IF($Y29="",0,WeightCX)+IF($Z29="",0,WeightIR)+IF($AA29="",0,WeightIN)=0),"",IF($AD29="Yes",0,(IF($Y29="",0,WeightCX*$Y29)+IF($Z29="",0,WeightIR*$Z29)+IF($AA29="",0,WeightIN*$AA29))/(IF($Y29="",0,WeightCX)+IF($Z29="",0,WeightIR)+IF($AA29="",0,WeightIN))))</f>
        <v>1</v>
      </c>
      <c r="AC29" s="23" t="str">
        <f aca="false">IF($AB29="","",IF($AB29&gt;=BandExceeds,"Exceeds",IF($AB29&gt;=BandMeets,"Meets",IF($AB29&gt;=BandNI,"Needs improvement","Unsatisfactory"))))</f>
        <v>Exceeds</v>
      </c>
      <c r="AD29" s="24" t="str">
        <f aca="false">IF($C29="","",IF(OR($K29="Yes",$R29="Yes",$W29="Yes"),"Yes","No"))</f>
        <v>No</v>
      </c>
    </row>
    <row r="30" customFormat="false" ht="15" hidden="false" customHeight="false" outlineLevel="0" collapsed="false">
      <c r="A30" s="19" t="n">
        <v>46279</v>
      </c>
      <c r="B30" s="20" t="s">
        <v>123</v>
      </c>
      <c r="C30" s="20" t="s">
        <v>139</v>
      </c>
      <c r="D30" s="20" t="s">
        <v>140</v>
      </c>
      <c r="E30" s="20" t="s">
        <v>190</v>
      </c>
      <c r="F30" s="21" t="s">
        <v>127</v>
      </c>
      <c r="G30" s="21" t="s">
        <v>127</v>
      </c>
      <c r="H30" s="21" t="s">
        <v>127</v>
      </c>
      <c r="I30" s="21" t="s">
        <v>127</v>
      </c>
      <c r="J30" s="21" t="s">
        <v>127</v>
      </c>
      <c r="K30" s="21" t="s">
        <v>128</v>
      </c>
      <c r="L30" s="21" t="s">
        <v>127</v>
      </c>
      <c r="M30" s="21" t="s">
        <v>127</v>
      </c>
      <c r="N30" s="21" t="s">
        <v>127</v>
      </c>
      <c r="O30" s="21" t="s">
        <v>127</v>
      </c>
      <c r="P30" s="21" t="s">
        <v>127</v>
      </c>
      <c r="Q30" s="21" t="s">
        <v>127</v>
      </c>
      <c r="R30" s="21" t="s">
        <v>128</v>
      </c>
      <c r="S30" s="21" t="s">
        <v>127</v>
      </c>
      <c r="T30" s="21" t="s">
        <v>127</v>
      </c>
      <c r="U30" s="21" t="s">
        <v>127</v>
      </c>
      <c r="V30" s="21" t="s">
        <v>127</v>
      </c>
      <c r="W30" s="21" t="s">
        <v>128</v>
      </c>
      <c r="X30" s="20" t="s">
        <v>145</v>
      </c>
      <c r="Y30" s="22" t="n">
        <f aca="false">IF(COUNTIF($F30:$J30,"Yes")+COUNTIF($F30:$J30,"No")=0,"",COUNTIF($F30:$J30,"Yes")/(COUNTIF($F30:$J30,"Yes")+COUNTIF($F30:$J30,"No")))</f>
        <v>1</v>
      </c>
      <c r="Z30" s="22" t="n">
        <f aca="false">IF(COUNTIF($L30:$Q30,"Yes")+COUNTIF($L30:$Q30,"No")=0,"",COUNTIF($L30:$Q30,"Yes")/(COUNTIF($L30:$Q30,"Yes")+COUNTIF($L30:$Q30,"No")))</f>
        <v>1</v>
      </c>
      <c r="AA30" s="22" t="n">
        <f aca="false">IF(COUNTIF($S30:$V30,"Yes")+COUNTIF($S30:$V30,"No")=0,"",COUNTIF($S30:$V30,"Yes")/(COUNTIF($S30:$V30,"Yes")+COUNTIF($S30:$V30,"No")))</f>
        <v>1</v>
      </c>
      <c r="AB30" s="22" t="n">
        <f aca="false">IF(OR($C30="",IF($Y30="",0,WeightCX)+IF($Z30="",0,WeightIR)+IF($AA30="",0,WeightIN)=0),"",IF($AD30="Yes",0,(IF($Y30="",0,WeightCX*$Y30)+IF($Z30="",0,WeightIR*$Z30)+IF($AA30="",0,WeightIN*$AA30))/(IF($Y30="",0,WeightCX)+IF($Z30="",0,WeightIR)+IF($AA30="",0,WeightIN))))</f>
        <v>1</v>
      </c>
      <c r="AC30" s="23" t="str">
        <f aca="false">IF($AB30="","",IF($AB30&gt;=BandExceeds,"Exceeds",IF($AB30&gt;=BandMeets,"Meets",IF($AB30&gt;=BandNI,"Needs improvement","Unsatisfactory"))))</f>
        <v>Exceeds</v>
      </c>
      <c r="AD30" s="24" t="str">
        <f aca="false">IF($C30="","",IF(OR($K30="Yes",$R30="Yes",$W30="Yes"),"Yes","No"))</f>
        <v>No</v>
      </c>
    </row>
    <row r="31" customFormat="false" ht="15" hidden="false" customHeight="false" outlineLevel="0" collapsed="false">
      <c r="A31" s="19" t="n">
        <v>46279</v>
      </c>
      <c r="B31" s="20" t="s">
        <v>149</v>
      </c>
      <c r="C31" s="20" t="s">
        <v>157</v>
      </c>
      <c r="D31" s="20" t="s">
        <v>125</v>
      </c>
      <c r="E31" s="20" t="s">
        <v>191</v>
      </c>
      <c r="F31" s="21" t="s">
        <v>128</v>
      </c>
      <c r="G31" s="21" t="s">
        <v>127</v>
      </c>
      <c r="H31" s="21" t="s">
        <v>128</v>
      </c>
      <c r="I31" s="21" t="s">
        <v>127</v>
      </c>
      <c r="J31" s="21" t="s">
        <v>127</v>
      </c>
      <c r="K31" s="21" t="s">
        <v>128</v>
      </c>
      <c r="L31" s="21" t="s">
        <v>127</v>
      </c>
      <c r="M31" s="21" t="s">
        <v>127</v>
      </c>
      <c r="N31" s="21" t="s">
        <v>127</v>
      </c>
      <c r="O31" s="21" t="s">
        <v>127</v>
      </c>
      <c r="P31" s="21" t="s">
        <v>127</v>
      </c>
      <c r="Q31" s="21" t="s">
        <v>127</v>
      </c>
      <c r="R31" s="21" t="s">
        <v>128</v>
      </c>
      <c r="S31" s="21" t="s">
        <v>128</v>
      </c>
      <c r="T31" s="21" t="s">
        <v>127</v>
      </c>
      <c r="U31" s="21" t="s">
        <v>127</v>
      </c>
      <c r="V31" s="21" t="s">
        <v>128</v>
      </c>
      <c r="W31" s="21" t="s">
        <v>128</v>
      </c>
      <c r="X31" s="20" t="s">
        <v>192</v>
      </c>
      <c r="Y31" s="22" t="n">
        <f aca="false">IF(COUNTIF($F31:$J31,"Yes")+COUNTIF($F31:$J31,"No")=0,"",COUNTIF($F31:$J31,"Yes")/(COUNTIF($F31:$J31,"Yes")+COUNTIF($F31:$J31,"No")))</f>
        <v>0.6</v>
      </c>
      <c r="Z31" s="22" t="n">
        <f aca="false">IF(COUNTIF($L31:$Q31,"Yes")+COUNTIF($L31:$Q31,"No")=0,"",COUNTIF($L31:$Q31,"Yes")/(COUNTIF($L31:$Q31,"Yes")+COUNTIF($L31:$Q31,"No")))</f>
        <v>1</v>
      </c>
      <c r="AA31" s="22" t="n">
        <f aca="false">IF(COUNTIF($S31:$V31,"Yes")+COUNTIF($S31:$V31,"No")=0,"",COUNTIF($S31:$V31,"Yes")/(COUNTIF($S31:$V31,"Yes")+COUNTIF($S31:$V31,"No")))</f>
        <v>0.5</v>
      </c>
      <c r="AB31" s="22" t="n">
        <f aca="false">IF(OR($C31="",IF($Y31="",0,WeightCX)+IF($Z31="",0,WeightIR)+IF($AA31="",0,WeightIN)=0),"",IF($AD31="Yes",0,(IF($Y31="",0,WeightCX*$Y31)+IF($Z31="",0,WeightIR*$Z31)+IF($AA31="",0,WeightIN*$AA31))/(IF($Y31="",0,WeightCX)+IF($Z31="",0,WeightIR)+IF($AA31="",0,WeightIN))))</f>
        <v>0.73</v>
      </c>
      <c r="AC31" s="23" t="str">
        <f aca="false">IF($AB31="","",IF($AB31&gt;=BandExceeds,"Exceeds",IF($AB31&gt;=BandMeets,"Meets",IF($AB31&gt;=BandNI,"Needs improvement","Unsatisfactory"))))</f>
        <v>Unsatisfactory</v>
      </c>
      <c r="AD31" s="24" t="str">
        <f aca="false">IF($C31="","",IF(OR($K31="Yes",$R31="Yes",$W31="Yes"),"Yes","No"))</f>
        <v>No</v>
      </c>
    </row>
    <row r="32" customFormat="false" ht="15" hidden="false" customHeight="false" outlineLevel="0" collapsed="false">
      <c r="A32" s="19" t="n">
        <v>46279</v>
      </c>
      <c r="B32" s="20" t="s">
        <v>130</v>
      </c>
      <c r="C32" s="20" t="s">
        <v>157</v>
      </c>
      <c r="D32" s="20" t="s">
        <v>136</v>
      </c>
      <c r="E32" s="20" t="s">
        <v>193</v>
      </c>
      <c r="F32" s="21" t="s">
        <v>127</v>
      </c>
      <c r="G32" s="21" t="s">
        <v>127</v>
      </c>
      <c r="H32" s="21" t="s">
        <v>127</v>
      </c>
      <c r="I32" s="21" t="s">
        <v>128</v>
      </c>
      <c r="J32" s="21" t="s">
        <v>133</v>
      </c>
      <c r="K32" s="21" t="s">
        <v>128</v>
      </c>
      <c r="L32" s="21" t="s">
        <v>127</v>
      </c>
      <c r="M32" s="21" t="s">
        <v>127</v>
      </c>
      <c r="N32" s="21" t="s">
        <v>127</v>
      </c>
      <c r="O32" s="21" t="s">
        <v>127</v>
      </c>
      <c r="P32" s="21" t="s">
        <v>127</v>
      </c>
      <c r="Q32" s="21" t="s">
        <v>128</v>
      </c>
      <c r="R32" s="21" t="s">
        <v>128</v>
      </c>
      <c r="S32" s="21" t="s">
        <v>127</v>
      </c>
      <c r="T32" s="21" t="s">
        <v>127</v>
      </c>
      <c r="U32" s="21" t="s">
        <v>127</v>
      </c>
      <c r="V32" s="21" t="s">
        <v>127</v>
      </c>
      <c r="W32" s="21" t="s">
        <v>128</v>
      </c>
      <c r="X32" s="20" t="s">
        <v>194</v>
      </c>
      <c r="Y32" s="22" t="n">
        <f aca="false">IF(COUNTIF($F32:$J32,"Yes")+COUNTIF($F32:$J32,"No")=0,"",COUNTIF($F32:$J32,"Yes")/(COUNTIF($F32:$J32,"Yes")+COUNTIF($F32:$J32,"No")))</f>
        <v>0.75</v>
      </c>
      <c r="Z32" s="22" t="n">
        <f aca="false">IF(COUNTIF($L32:$Q32,"Yes")+COUNTIF($L32:$Q32,"No")=0,"",COUNTIF($L32:$Q32,"Yes")/(COUNTIF($L32:$Q32,"Yes")+COUNTIF($L32:$Q32,"No")))</f>
        <v>0.833333333333333</v>
      </c>
      <c r="AA32" s="22" t="n">
        <f aca="false">IF(COUNTIF($S32:$V32,"Yes")+COUNTIF($S32:$V32,"No")=0,"",COUNTIF($S32:$V32,"Yes")/(COUNTIF($S32:$V32,"Yes")+COUNTIF($S32:$V32,"No")))</f>
        <v>1</v>
      </c>
      <c r="AB32" s="22" t="n">
        <f aca="false">IF(OR($C32="",IF($Y32="",0,WeightCX)+IF($Z32="",0,WeightIR)+IF($AA32="",0,WeightIN)=0),"",IF($AD32="Yes",0,(IF($Y32="",0,WeightCX*$Y32)+IF($Z32="",0,WeightIR*$Z32)+IF($AA32="",0,WeightIN*$AA32))/(IF($Y32="",0,WeightCX)+IF($Z32="",0,WeightIR)+IF($AA32="",0,WeightIN))))</f>
        <v>0.858333333333333</v>
      </c>
      <c r="AC32" s="23" t="str">
        <f aca="false">IF($AB32="","",IF($AB32&gt;=BandExceeds,"Exceeds",IF($AB32&gt;=BandMeets,"Meets",IF($AB32&gt;=BandNI,"Needs improvement","Unsatisfactory"))))</f>
        <v>Meets</v>
      </c>
      <c r="AD32" s="24" t="str">
        <f aca="false">IF($C32="","",IF(OR($K32="Yes",$R32="Yes",$W32="Yes"),"Yes","No"))</f>
        <v>No</v>
      </c>
    </row>
    <row r="33" customFormat="false" ht="15" hidden="false" customHeight="false" outlineLevel="0" collapsed="false">
      <c r="A33" s="19" t="n">
        <v>46279</v>
      </c>
      <c r="B33" s="20" t="s">
        <v>149</v>
      </c>
      <c r="C33" s="20" t="s">
        <v>150</v>
      </c>
      <c r="D33" s="20" t="s">
        <v>125</v>
      </c>
      <c r="E33" s="20" t="s">
        <v>195</v>
      </c>
      <c r="F33" s="21" t="s">
        <v>128</v>
      </c>
      <c r="G33" s="21" t="s">
        <v>127</v>
      </c>
      <c r="H33" s="21" t="s">
        <v>127</v>
      </c>
      <c r="I33" s="21" t="s">
        <v>127</v>
      </c>
      <c r="J33" s="21" t="s">
        <v>127</v>
      </c>
      <c r="K33" s="21" t="s">
        <v>128</v>
      </c>
      <c r="L33" s="21" t="s">
        <v>127</v>
      </c>
      <c r="M33" s="21" t="s">
        <v>127</v>
      </c>
      <c r="N33" s="21" t="s">
        <v>127</v>
      </c>
      <c r="O33" s="21" t="s">
        <v>127</v>
      </c>
      <c r="P33" s="21" t="s">
        <v>127</v>
      </c>
      <c r="Q33" s="21" t="s">
        <v>133</v>
      </c>
      <c r="R33" s="21" t="s">
        <v>128</v>
      </c>
      <c r="S33" s="21" t="s">
        <v>127</v>
      </c>
      <c r="T33" s="21" t="s">
        <v>127</v>
      </c>
      <c r="U33" s="21" t="s">
        <v>133</v>
      </c>
      <c r="V33" s="21" t="s">
        <v>127</v>
      </c>
      <c r="W33" s="21" t="s">
        <v>128</v>
      </c>
      <c r="X33" s="20" t="s">
        <v>162</v>
      </c>
      <c r="Y33" s="22" t="n">
        <f aca="false">IF(COUNTIF($F33:$J33,"Yes")+COUNTIF($F33:$J33,"No")=0,"",COUNTIF($F33:$J33,"Yes")/(COUNTIF($F33:$J33,"Yes")+COUNTIF($F33:$J33,"No")))</f>
        <v>0.8</v>
      </c>
      <c r="Z33" s="22" t="n">
        <f aca="false">IF(COUNTIF($L33:$Q33,"Yes")+COUNTIF($L33:$Q33,"No")=0,"",COUNTIF($L33:$Q33,"Yes")/(COUNTIF($L33:$Q33,"Yes")+COUNTIF($L33:$Q33,"No")))</f>
        <v>1</v>
      </c>
      <c r="AA33" s="22" t="n">
        <f aca="false">IF(COUNTIF($S33:$V33,"Yes")+COUNTIF($S33:$V33,"No")=0,"",COUNTIF($S33:$V33,"Yes")/(COUNTIF($S33:$V33,"Yes")+COUNTIF($S33:$V33,"No")))</f>
        <v>1</v>
      </c>
      <c r="AB33" s="22" t="n">
        <f aca="false">IF(OR($C33="",IF($Y33="",0,WeightCX)+IF($Z33="",0,WeightIR)+IF($AA33="",0,WeightIN)=0),"",IF($AD33="Yes",0,(IF($Y33="",0,WeightCX*$Y33)+IF($Z33="",0,WeightIR*$Z33)+IF($AA33="",0,WeightIN*$AA33))/(IF($Y33="",0,WeightCX)+IF($Z33="",0,WeightIR)+IF($AA33="",0,WeightIN))))</f>
        <v>0.94</v>
      </c>
      <c r="AC33" s="23" t="str">
        <f aca="false">IF($AB33="","",IF($AB33&gt;=BandExceeds,"Exceeds",IF($AB33&gt;=BandMeets,"Meets",IF($AB33&gt;=BandNI,"Needs improvement","Unsatisfactory"))))</f>
        <v>Meets</v>
      </c>
      <c r="AD33" s="24" t="str">
        <f aca="false">IF($C33="","",IF(OR($K33="Yes",$R33="Yes",$W33="Yes"),"Yes","No"))</f>
        <v>No</v>
      </c>
    </row>
    <row r="34" customFormat="false" ht="15" hidden="false" customHeight="false" outlineLevel="0" collapsed="false">
      <c r="A34" s="19" t="n">
        <v>46279</v>
      </c>
      <c r="B34" s="20" t="s">
        <v>123</v>
      </c>
      <c r="C34" s="20" t="s">
        <v>179</v>
      </c>
      <c r="D34" s="20" t="s">
        <v>140</v>
      </c>
      <c r="E34" s="20" t="s">
        <v>196</v>
      </c>
      <c r="F34" s="21" t="s">
        <v>127</v>
      </c>
      <c r="G34" s="21" t="s">
        <v>127</v>
      </c>
      <c r="H34" s="21" t="s">
        <v>127</v>
      </c>
      <c r="I34" s="21" t="s">
        <v>127</v>
      </c>
      <c r="J34" s="21" t="s">
        <v>127</v>
      </c>
      <c r="K34" s="21" t="s">
        <v>128</v>
      </c>
      <c r="L34" s="21" t="s">
        <v>127</v>
      </c>
      <c r="M34" s="21" t="s">
        <v>127</v>
      </c>
      <c r="N34" s="21" t="s">
        <v>127</v>
      </c>
      <c r="O34" s="21" t="s">
        <v>127</v>
      </c>
      <c r="P34" s="21" t="s">
        <v>127</v>
      </c>
      <c r="Q34" s="21" t="s">
        <v>133</v>
      </c>
      <c r="R34" s="21" t="s">
        <v>128</v>
      </c>
      <c r="S34" s="21" t="s">
        <v>127</v>
      </c>
      <c r="T34" s="21" t="s">
        <v>127</v>
      </c>
      <c r="U34" s="21" t="s">
        <v>127</v>
      </c>
      <c r="V34" s="21" t="s">
        <v>127</v>
      </c>
      <c r="W34" s="21" t="s">
        <v>128</v>
      </c>
      <c r="X34" s="20" t="s">
        <v>178</v>
      </c>
      <c r="Y34" s="22" t="n">
        <f aca="false">IF(COUNTIF($F34:$J34,"Yes")+COUNTIF($F34:$J34,"No")=0,"",COUNTIF($F34:$J34,"Yes")/(COUNTIF($F34:$J34,"Yes")+COUNTIF($F34:$J34,"No")))</f>
        <v>1</v>
      </c>
      <c r="Z34" s="22" t="n">
        <f aca="false">IF(COUNTIF($L34:$Q34,"Yes")+COUNTIF($L34:$Q34,"No")=0,"",COUNTIF($L34:$Q34,"Yes")/(COUNTIF($L34:$Q34,"Yes")+COUNTIF($L34:$Q34,"No")))</f>
        <v>1</v>
      </c>
      <c r="AA34" s="22" t="n">
        <f aca="false">IF(COUNTIF($S34:$V34,"Yes")+COUNTIF($S34:$V34,"No")=0,"",COUNTIF($S34:$V34,"Yes")/(COUNTIF($S34:$V34,"Yes")+COUNTIF($S34:$V34,"No")))</f>
        <v>1</v>
      </c>
      <c r="AB34" s="22" t="n">
        <f aca="false">IF(OR($C34="",IF($Y34="",0,WeightCX)+IF($Z34="",0,WeightIR)+IF($AA34="",0,WeightIN)=0),"",IF($AD34="Yes",0,(IF($Y34="",0,WeightCX*$Y34)+IF($Z34="",0,WeightIR*$Z34)+IF($AA34="",0,WeightIN*$AA34))/(IF($Y34="",0,WeightCX)+IF($Z34="",0,WeightIR)+IF($AA34="",0,WeightIN))))</f>
        <v>1</v>
      </c>
      <c r="AC34" s="23" t="str">
        <f aca="false">IF($AB34="","",IF($AB34&gt;=BandExceeds,"Exceeds",IF($AB34&gt;=BandMeets,"Meets",IF($AB34&gt;=BandNI,"Needs improvement","Unsatisfactory"))))</f>
        <v>Exceeds</v>
      </c>
      <c r="AD34" s="24" t="str">
        <f aca="false">IF($C34="","",IF(OR($K34="Yes",$R34="Yes",$W34="Yes"),"Yes","No"))</f>
        <v>No</v>
      </c>
    </row>
    <row r="35" customFormat="false" ht="15" hidden="false" customHeight="false" outlineLevel="0" collapsed="false">
      <c r="A35" s="19" t="n">
        <v>46279</v>
      </c>
      <c r="B35" s="20" t="s">
        <v>130</v>
      </c>
      <c r="C35" s="20" t="s">
        <v>179</v>
      </c>
      <c r="D35" s="20" t="s">
        <v>125</v>
      </c>
      <c r="E35" s="20" t="s">
        <v>197</v>
      </c>
      <c r="F35" s="21" t="s">
        <v>127</v>
      </c>
      <c r="G35" s="21" t="s">
        <v>127</v>
      </c>
      <c r="H35" s="21" t="s">
        <v>127</v>
      </c>
      <c r="I35" s="21" t="s">
        <v>127</v>
      </c>
      <c r="J35" s="21" t="s">
        <v>127</v>
      </c>
      <c r="K35" s="21" t="s">
        <v>128</v>
      </c>
      <c r="L35" s="21" t="s">
        <v>127</v>
      </c>
      <c r="M35" s="21" t="s">
        <v>127</v>
      </c>
      <c r="N35" s="21" t="s">
        <v>127</v>
      </c>
      <c r="O35" s="21" t="s">
        <v>127</v>
      </c>
      <c r="P35" s="21" t="s">
        <v>127</v>
      </c>
      <c r="Q35" s="21" t="s">
        <v>127</v>
      </c>
      <c r="R35" s="21" t="s">
        <v>128</v>
      </c>
      <c r="S35" s="21" t="s">
        <v>127</v>
      </c>
      <c r="T35" s="21" t="s">
        <v>127</v>
      </c>
      <c r="U35" s="21" t="s">
        <v>133</v>
      </c>
      <c r="V35" s="21" t="s">
        <v>127</v>
      </c>
      <c r="W35" s="21" t="s">
        <v>128</v>
      </c>
      <c r="X35" s="20" t="s">
        <v>145</v>
      </c>
      <c r="Y35" s="22" t="n">
        <f aca="false">IF(COUNTIF($F35:$J35,"Yes")+COUNTIF($F35:$J35,"No")=0,"",COUNTIF($F35:$J35,"Yes")/(COUNTIF($F35:$J35,"Yes")+COUNTIF($F35:$J35,"No")))</f>
        <v>1</v>
      </c>
      <c r="Z35" s="22" t="n">
        <f aca="false">IF(COUNTIF($L35:$Q35,"Yes")+COUNTIF($L35:$Q35,"No")=0,"",COUNTIF($L35:$Q35,"Yes")/(COUNTIF($L35:$Q35,"Yes")+COUNTIF($L35:$Q35,"No")))</f>
        <v>1</v>
      </c>
      <c r="AA35" s="22" t="n">
        <f aca="false">IF(COUNTIF($S35:$V35,"Yes")+COUNTIF($S35:$V35,"No")=0,"",COUNTIF($S35:$V35,"Yes")/(COUNTIF($S35:$V35,"Yes")+COUNTIF($S35:$V35,"No")))</f>
        <v>1</v>
      </c>
      <c r="AB35" s="22" t="n">
        <f aca="false">IF(OR($C35="",IF($Y35="",0,WeightCX)+IF($Z35="",0,WeightIR)+IF($AA35="",0,WeightIN)=0),"",IF($AD35="Yes",0,(IF($Y35="",0,WeightCX*$Y35)+IF($Z35="",0,WeightIR*$Z35)+IF($AA35="",0,WeightIN*$AA35))/(IF($Y35="",0,WeightCX)+IF($Z35="",0,WeightIR)+IF($AA35="",0,WeightIN))))</f>
        <v>1</v>
      </c>
      <c r="AC35" s="23" t="str">
        <f aca="false">IF($AB35="","",IF($AB35&gt;=BandExceeds,"Exceeds",IF($AB35&gt;=BandMeets,"Meets",IF($AB35&gt;=BandNI,"Needs improvement","Unsatisfactory"))))</f>
        <v>Exceeds</v>
      </c>
      <c r="AD35" s="24" t="str">
        <f aca="false">IF($C35="","",IF(OR($K35="Yes",$R35="Yes",$W35="Yes"),"Yes","No"))</f>
        <v>No</v>
      </c>
    </row>
    <row r="36" customFormat="false" ht="15" hidden="false" customHeight="false" outlineLevel="0" collapsed="false">
      <c r="A36" s="19" t="n">
        <v>46279</v>
      </c>
      <c r="B36" s="20" t="s">
        <v>149</v>
      </c>
      <c r="C36" s="20" t="s">
        <v>131</v>
      </c>
      <c r="D36" s="20" t="s">
        <v>140</v>
      </c>
      <c r="E36" s="20" t="s">
        <v>198</v>
      </c>
      <c r="F36" s="21" t="s">
        <v>127</v>
      </c>
      <c r="G36" s="21" t="s">
        <v>127</v>
      </c>
      <c r="H36" s="21" t="s">
        <v>127</v>
      </c>
      <c r="I36" s="21" t="s">
        <v>127</v>
      </c>
      <c r="J36" s="21" t="s">
        <v>127</v>
      </c>
      <c r="K36" s="21" t="s">
        <v>128</v>
      </c>
      <c r="L36" s="21" t="s">
        <v>128</v>
      </c>
      <c r="M36" s="21" t="s">
        <v>127</v>
      </c>
      <c r="N36" s="21" t="s">
        <v>127</v>
      </c>
      <c r="O36" s="21" t="s">
        <v>127</v>
      </c>
      <c r="P36" s="21" t="s">
        <v>127</v>
      </c>
      <c r="Q36" s="21" t="s">
        <v>133</v>
      </c>
      <c r="R36" s="21" t="s">
        <v>128</v>
      </c>
      <c r="S36" s="21" t="s">
        <v>127</v>
      </c>
      <c r="T36" s="21" t="s">
        <v>127</v>
      </c>
      <c r="U36" s="21" t="s">
        <v>133</v>
      </c>
      <c r="V36" s="21" t="s">
        <v>127</v>
      </c>
      <c r="W36" s="21" t="s">
        <v>128</v>
      </c>
      <c r="X36" s="20" t="s">
        <v>134</v>
      </c>
      <c r="Y36" s="22" t="n">
        <f aca="false">IF(COUNTIF($F36:$J36,"Yes")+COUNTIF($F36:$J36,"No")=0,"",COUNTIF($F36:$J36,"Yes")/(COUNTIF($F36:$J36,"Yes")+COUNTIF($F36:$J36,"No")))</f>
        <v>1</v>
      </c>
      <c r="Z36" s="22" t="n">
        <f aca="false">IF(COUNTIF($L36:$Q36,"Yes")+COUNTIF($L36:$Q36,"No")=0,"",COUNTIF($L36:$Q36,"Yes")/(COUNTIF($L36:$Q36,"Yes")+COUNTIF($L36:$Q36,"No")))</f>
        <v>0.8</v>
      </c>
      <c r="AA36" s="22" t="n">
        <f aca="false">IF(COUNTIF($S36:$V36,"Yes")+COUNTIF($S36:$V36,"No")=0,"",COUNTIF($S36:$V36,"Yes")/(COUNTIF($S36:$V36,"Yes")+COUNTIF($S36:$V36,"No")))</f>
        <v>1</v>
      </c>
      <c r="AB36" s="22" t="n">
        <f aca="false">IF(OR($C36="",IF($Y36="",0,WeightCX)+IF($Z36="",0,WeightIR)+IF($AA36="",0,WeightIN)=0),"",IF($AD36="Yes",0,(IF($Y36="",0,WeightCX*$Y36)+IF($Z36="",0,WeightIR*$Z36)+IF($AA36="",0,WeightIN*$AA36))/(IF($Y36="",0,WeightCX)+IF($Z36="",0,WeightIR)+IF($AA36="",0,WeightIN))))</f>
        <v>0.92</v>
      </c>
      <c r="AC36" s="23" t="str">
        <f aca="false">IF($AB36="","",IF($AB36&gt;=BandExceeds,"Exceeds",IF($AB36&gt;=BandMeets,"Meets",IF($AB36&gt;=BandNI,"Needs improvement","Unsatisfactory"))))</f>
        <v>Meets</v>
      </c>
      <c r="AD36" s="24" t="str">
        <f aca="false">IF($C36="","",IF(OR($K36="Yes",$R36="Yes",$W36="Yes"),"Yes","No"))</f>
        <v>No</v>
      </c>
    </row>
    <row r="37" customFormat="false" ht="15" hidden="false" customHeight="false" outlineLevel="0" collapsed="false">
      <c r="A37" s="19" t="n">
        <v>46279</v>
      </c>
      <c r="B37" s="20" t="s">
        <v>130</v>
      </c>
      <c r="C37" s="20" t="s">
        <v>131</v>
      </c>
      <c r="D37" s="20" t="s">
        <v>136</v>
      </c>
      <c r="E37" s="20" t="s">
        <v>199</v>
      </c>
      <c r="F37" s="21" t="s">
        <v>127</v>
      </c>
      <c r="G37" s="21" t="s">
        <v>128</v>
      </c>
      <c r="H37" s="21" t="s">
        <v>127</v>
      </c>
      <c r="I37" s="21" t="s">
        <v>127</v>
      </c>
      <c r="J37" s="21" t="s">
        <v>133</v>
      </c>
      <c r="K37" s="21" t="s">
        <v>128</v>
      </c>
      <c r="L37" s="21" t="s">
        <v>128</v>
      </c>
      <c r="M37" s="21" t="s">
        <v>127</v>
      </c>
      <c r="N37" s="21" t="s">
        <v>127</v>
      </c>
      <c r="O37" s="21" t="s">
        <v>127</v>
      </c>
      <c r="P37" s="21" t="s">
        <v>127</v>
      </c>
      <c r="Q37" s="21" t="s">
        <v>127</v>
      </c>
      <c r="R37" s="21" t="s">
        <v>128</v>
      </c>
      <c r="S37" s="21" t="s">
        <v>127</v>
      </c>
      <c r="T37" s="21" t="s">
        <v>127</v>
      </c>
      <c r="U37" s="21" t="s">
        <v>127</v>
      </c>
      <c r="V37" s="21" t="s">
        <v>127</v>
      </c>
      <c r="W37" s="21" t="s">
        <v>128</v>
      </c>
      <c r="X37" s="20" t="s">
        <v>200</v>
      </c>
      <c r="Y37" s="22" t="n">
        <f aca="false">IF(COUNTIF($F37:$J37,"Yes")+COUNTIF($F37:$J37,"No")=0,"",COUNTIF($F37:$J37,"Yes")/(COUNTIF($F37:$J37,"Yes")+COUNTIF($F37:$J37,"No")))</f>
        <v>0.75</v>
      </c>
      <c r="Z37" s="22" t="n">
        <f aca="false">IF(COUNTIF($L37:$Q37,"Yes")+COUNTIF($L37:$Q37,"No")=0,"",COUNTIF($L37:$Q37,"Yes")/(COUNTIF($L37:$Q37,"Yes")+COUNTIF($L37:$Q37,"No")))</f>
        <v>0.833333333333333</v>
      </c>
      <c r="AA37" s="22" t="n">
        <f aca="false">IF(COUNTIF($S37:$V37,"Yes")+COUNTIF($S37:$V37,"No")=0,"",COUNTIF($S37:$V37,"Yes")/(COUNTIF($S37:$V37,"Yes")+COUNTIF($S37:$V37,"No")))</f>
        <v>1</v>
      </c>
      <c r="AB37" s="22" t="n">
        <f aca="false">IF(OR($C37="",IF($Y37="",0,WeightCX)+IF($Z37="",0,WeightIR)+IF($AA37="",0,WeightIN)=0),"",IF($AD37="Yes",0,(IF($Y37="",0,WeightCX*$Y37)+IF($Z37="",0,WeightIR*$Z37)+IF($AA37="",0,WeightIN*$AA37))/(IF($Y37="",0,WeightCX)+IF($Z37="",0,WeightIR)+IF($AA37="",0,WeightIN))))</f>
        <v>0.858333333333333</v>
      </c>
      <c r="AC37" s="23" t="str">
        <f aca="false">IF($AB37="","",IF($AB37&gt;=BandExceeds,"Exceeds",IF($AB37&gt;=BandMeets,"Meets",IF($AB37&gt;=BandNI,"Needs improvement","Unsatisfactory"))))</f>
        <v>Meets</v>
      </c>
      <c r="AD37" s="24" t="str">
        <f aca="false">IF($C37="","",IF(OR($K37="Yes",$R37="Yes",$W37="Yes"),"Yes","No"))</f>
        <v>No</v>
      </c>
    </row>
    <row r="38" customFormat="false" ht="15" hidden="false" customHeight="false" outlineLevel="0" collapsed="false">
      <c r="A38" s="19" t="n">
        <v>46280</v>
      </c>
      <c r="B38" s="20" t="s">
        <v>123</v>
      </c>
      <c r="C38" s="20" t="s">
        <v>143</v>
      </c>
      <c r="D38" s="20" t="s">
        <v>136</v>
      </c>
      <c r="E38" s="20" t="s">
        <v>201</v>
      </c>
      <c r="F38" s="21" t="s">
        <v>127</v>
      </c>
      <c r="G38" s="21" t="s">
        <v>127</v>
      </c>
      <c r="H38" s="21" t="s">
        <v>127</v>
      </c>
      <c r="I38" s="21" t="s">
        <v>127</v>
      </c>
      <c r="J38" s="21" t="s">
        <v>133</v>
      </c>
      <c r="K38" s="21" t="s">
        <v>128</v>
      </c>
      <c r="L38" s="21" t="s">
        <v>127</v>
      </c>
      <c r="M38" s="21" t="s">
        <v>127</v>
      </c>
      <c r="N38" s="21" t="s">
        <v>127</v>
      </c>
      <c r="O38" s="21" t="s">
        <v>128</v>
      </c>
      <c r="P38" s="21" t="s">
        <v>127</v>
      </c>
      <c r="Q38" s="21" t="s">
        <v>128</v>
      </c>
      <c r="R38" s="21" t="s">
        <v>128</v>
      </c>
      <c r="S38" s="21" t="s">
        <v>127</v>
      </c>
      <c r="T38" s="21" t="s">
        <v>127</v>
      </c>
      <c r="U38" s="21" t="s">
        <v>127</v>
      </c>
      <c r="V38" s="21" t="s">
        <v>127</v>
      </c>
      <c r="W38" s="21" t="s">
        <v>128</v>
      </c>
      <c r="X38" s="20" t="s">
        <v>202</v>
      </c>
      <c r="Y38" s="22" t="n">
        <f aca="false">IF(COUNTIF($F38:$J38,"Yes")+COUNTIF($F38:$J38,"No")=0,"",COUNTIF($F38:$J38,"Yes")/(COUNTIF($F38:$J38,"Yes")+COUNTIF($F38:$J38,"No")))</f>
        <v>1</v>
      </c>
      <c r="Z38" s="22" t="n">
        <f aca="false">IF(COUNTIF($L38:$Q38,"Yes")+COUNTIF($L38:$Q38,"No")=0,"",COUNTIF($L38:$Q38,"Yes")/(COUNTIF($L38:$Q38,"Yes")+COUNTIF($L38:$Q38,"No")))</f>
        <v>0.666666666666667</v>
      </c>
      <c r="AA38" s="22" t="n">
        <f aca="false">IF(COUNTIF($S38:$V38,"Yes")+COUNTIF($S38:$V38,"No")=0,"",COUNTIF($S38:$V38,"Yes")/(COUNTIF($S38:$V38,"Yes")+COUNTIF($S38:$V38,"No")))</f>
        <v>1</v>
      </c>
      <c r="AB38" s="22" t="n">
        <f aca="false">IF(OR($C38="",IF($Y38="",0,WeightCX)+IF($Z38="",0,WeightIR)+IF($AA38="",0,WeightIN)=0),"",IF($AD38="Yes",0,(IF($Y38="",0,WeightCX*$Y38)+IF($Z38="",0,WeightIR*$Z38)+IF($AA38="",0,WeightIN*$AA38))/(IF($Y38="",0,WeightCX)+IF($Z38="",0,WeightIR)+IF($AA38="",0,WeightIN))))</f>
        <v>0.866666666666667</v>
      </c>
      <c r="AC38" s="23" t="str">
        <f aca="false">IF($AB38="","",IF($AB38&gt;=BandExceeds,"Exceeds",IF($AB38&gt;=BandMeets,"Meets",IF($AB38&gt;=BandNI,"Needs improvement","Unsatisfactory"))))</f>
        <v>Meets</v>
      </c>
      <c r="AD38" s="24" t="str">
        <f aca="false">IF($C38="","",IF(OR($K38="Yes",$R38="Yes",$W38="Yes"),"Yes","No"))</f>
        <v>No</v>
      </c>
    </row>
    <row r="39" customFormat="false" ht="15" hidden="false" customHeight="false" outlineLevel="0" collapsed="false">
      <c r="A39" s="19" t="n">
        <v>46281</v>
      </c>
      <c r="B39" s="20" t="s">
        <v>130</v>
      </c>
      <c r="C39" s="20" t="s">
        <v>124</v>
      </c>
      <c r="D39" s="20" t="s">
        <v>125</v>
      </c>
      <c r="E39" s="20" t="s">
        <v>203</v>
      </c>
      <c r="F39" s="21" t="s">
        <v>127</v>
      </c>
      <c r="G39" s="21" t="s">
        <v>127</v>
      </c>
      <c r="H39" s="21" t="s">
        <v>127</v>
      </c>
      <c r="I39" s="21" t="s">
        <v>127</v>
      </c>
      <c r="J39" s="21" t="s">
        <v>127</v>
      </c>
      <c r="K39" s="21" t="s">
        <v>128</v>
      </c>
      <c r="L39" s="21" t="s">
        <v>127</v>
      </c>
      <c r="M39" s="21" t="s">
        <v>128</v>
      </c>
      <c r="N39" s="21" t="s">
        <v>127</v>
      </c>
      <c r="O39" s="21" t="s">
        <v>127</v>
      </c>
      <c r="P39" s="21" t="s">
        <v>128</v>
      </c>
      <c r="Q39" s="21" t="s">
        <v>133</v>
      </c>
      <c r="R39" s="21" t="s">
        <v>128</v>
      </c>
      <c r="S39" s="21" t="s">
        <v>127</v>
      </c>
      <c r="T39" s="21" t="s">
        <v>127</v>
      </c>
      <c r="U39" s="21" t="s">
        <v>133</v>
      </c>
      <c r="V39" s="21" t="s">
        <v>127</v>
      </c>
      <c r="W39" s="21" t="s">
        <v>128</v>
      </c>
      <c r="X39" s="20" t="s">
        <v>204</v>
      </c>
      <c r="Y39" s="22" t="n">
        <f aca="false">IF(COUNTIF($F39:$J39,"Yes")+COUNTIF($F39:$J39,"No")=0,"",COUNTIF($F39:$J39,"Yes")/(COUNTIF($F39:$J39,"Yes")+COUNTIF($F39:$J39,"No")))</f>
        <v>1</v>
      </c>
      <c r="Z39" s="22" t="n">
        <f aca="false">IF(COUNTIF($L39:$Q39,"Yes")+COUNTIF($L39:$Q39,"No")=0,"",COUNTIF($L39:$Q39,"Yes")/(COUNTIF($L39:$Q39,"Yes")+COUNTIF($L39:$Q39,"No")))</f>
        <v>0.6</v>
      </c>
      <c r="AA39" s="22" t="n">
        <f aca="false">IF(COUNTIF($S39:$V39,"Yes")+COUNTIF($S39:$V39,"No")=0,"",COUNTIF($S39:$V39,"Yes")/(COUNTIF($S39:$V39,"Yes")+COUNTIF($S39:$V39,"No")))</f>
        <v>1</v>
      </c>
      <c r="AB39" s="22" t="n">
        <f aca="false">IF(OR($C39="",IF($Y39="",0,WeightCX)+IF($Z39="",0,WeightIR)+IF($AA39="",0,WeightIN)=0),"",IF($AD39="Yes",0,(IF($Y39="",0,WeightCX*$Y39)+IF($Z39="",0,WeightIR*$Z39)+IF($AA39="",0,WeightIN*$AA39))/(IF($Y39="",0,WeightCX)+IF($Z39="",0,WeightIR)+IF($AA39="",0,WeightIN))))</f>
        <v>0.84</v>
      </c>
      <c r="AC39" s="23" t="str">
        <f aca="false">IF($AB39="","",IF($AB39&gt;=BandExceeds,"Exceeds",IF($AB39&gt;=BandMeets,"Meets",IF($AB39&gt;=BandNI,"Needs improvement","Unsatisfactory"))))</f>
        <v>Needs improvement</v>
      </c>
      <c r="AD39" s="24" t="str">
        <f aca="false">IF($C39="","",IF(OR($K39="Yes",$R39="Yes",$W39="Yes"),"Yes","No"))</f>
        <v>No</v>
      </c>
    </row>
    <row r="40" customFormat="false" ht="15" hidden="false" customHeight="false" outlineLevel="0" collapsed="false">
      <c r="A40" s="19" t="n">
        <v>46281</v>
      </c>
      <c r="B40" s="20" t="s">
        <v>149</v>
      </c>
      <c r="C40" s="20" t="s">
        <v>146</v>
      </c>
      <c r="D40" s="20" t="s">
        <v>140</v>
      </c>
      <c r="E40" s="20" t="s">
        <v>205</v>
      </c>
      <c r="F40" s="21" t="s">
        <v>128</v>
      </c>
      <c r="G40" s="21" t="s">
        <v>127</v>
      </c>
      <c r="H40" s="21" t="s">
        <v>127</v>
      </c>
      <c r="I40" s="21" t="s">
        <v>127</v>
      </c>
      <c r="J40" s="21" t="s">
        <v>127</v>
      </c>
      <c r="K40" s="21" t="s">
        <v>128</v>
      </c>
      <c r="L40" s="21" t="s">
        <v>127</v>
      </c>
      <c r="M40" s="21" t="s">
        <v>127</v>
      </c>
      <c r="N40" s="21" t="s">
        <v>127</v>
      </c>
      <c r="O40" s="21" t="s">
        <v>127</v>
      </c>
      <c r="P40" s="21" t="s">
        <v>127</v>
      </c>
      <c r="Q40" s="21" t="s">
        <v>127</v>
      </c>
      <c r="R40" s="21" t="s">
        <v>128</v>
      </c>
      <c r="S40" s="21" t="s">
        <v>127</v>
      </c>
      <c r="T40" s="21" t="s">
        <v>127</v>
      </c>
      <c r="U40" s="21" t="s">
        <v>128</v>
      </c>
      <c r="V40" s="21" t="s">
        <v>127</v>
      </c>
      <c r="W40" s="21" t="s">
        <v>128</v>
      </c>
      <c r="X40" s="20" t="s">
        <v>160</v>
      </c>
      <c r="Y40" s="22" t="n">
        <f aca="false">IF(COUNTIF($F40:$J40,"Yes")+COUNTIF($F40:$J40,"No")=0,"",COUNTIF($F40:$J40,"Yes")/(COUNTIF($F40:$J40,"Yes")+COUNTIF($F40:$J40,"No")))</f>
        <v>0.8</v>
      </c>
      <c r="Z40" s="22" t="n">
        <f aca="false">IF(COUNTIF($L40:$Q40,"Yes")+COUNTIF($L40:$Q40,"No")=0,"",COUNTIF($L40:$Q40,"Yes")/(COUNTIF($L40:$Q40,"Yes")+COUNTIF($L40:$Q40,"No")))</f>
        <v>1</v>
      </c>
      <c r="AA40" s="22" t="n">
        <f aca="false">IF(COUNTIF($S40:$V40,"Yes")+COUNTIF($S40:$V40,"No")=0,"",COUNTIF($S40:$V40,"Yes")/(COUNTIF($S40:$V40,"Yes")+COUNTIF($S40:$V40,"No")))</f>
        <v>0.75</v>
      </c>
      <c r="AB40" s="22" t="n">
        <f aca="false">IF(OR($C40="",IF($Y40="",0,WeightCX)+IF($Z40="",0,WeightIR)+IF($AA40="",0,WeightIN)=0),"",IF($AD40="Yes",0,(IF($Y40="",0,WeightCX*$Y40)+IF($Z40="",0,WeightIR*$Z40)+IF($AA40="",0,WeightIN*$AA40))/(IF($Y40="",0,WeightCX)+IF($Z40="",0,WeightIR)+IF($AA40="",0,WeightIN))))</f>
        <v>0.865</v>
      </c>
      <c r="AC40" s="23" t="str">
        <f aca="false">IF($AB40="","",IF($AB40&gt;=BandExceeds,"Exceeds",IF($AB40&gt;=BandMeets,"Meets",IF($AB40&gt;=BandNI,"Needs improvement","Unsatisfactory"))))</f>
        <v>Meets</v>
      </c>
      <c r="AD40" s="24" t="str">
        <f aca="false">IF($C40="","",IF(OR($K40="Yes",$R40="Yes",$W40="Yes"),"Yes","No"))</f>
        <v>No</v>
      </c>
    </row>
    <row r="41" customFormat="false" ht="15" hidden="false" customHeight="false" outlineLevel="0" collapsed="false">
      <c r="A41" s="19" t="n">
        <v>46281</v>
      </c>
      <c r="B41" s="20" t="s">
        <v>123</v>
      </c>
      <c r="C41" s="20" t="s">
        <v>143</v>
      </c>
      <c r="D41" s="20" t="s">
        <v>140</v>
      </c>
      <c r="E41" s="20" t="s">
        <v>206</v>
      </c>
      <c r="F41" s="21" t="s">
        <v>127</v>
      </c>
      <c r="G41" s="21" t="s">
        <v>127</v>
      </c>
      <c r="H41" s="21" t="s">
        <v>127</v>
      </c>
      <c r="I41" s="21" t="s">
        <v>127</v>
      </c>
      <c r="J41" s="21" t="s">
        <v>127</v>
      </c>
      <c r="K41" s="21" t="s">
        <v>128</v>
      </c>
      <c r="L41" s="21" t="s">
        <v>127</v>
      </c>
      <c r="M41" s="21" t="s">
        <v>127</v>
      </c>
      <c r="N41" s="21" t="s">
        <v>127</v>
      </c>
      <c r="O41" s="21" t="s">
        <v>127</v>
      </c>
      <c r="P41" s="21" t="s">
        <v>127</v>
      </c>
      <c r="Q41" s="21" t="s">
        <v>133</v>
      </c>
      <c r="R41" s="21" t="s">
        <v>128</v>
      </c>
      <c r="S41" s="21" t="s">
        <v>127</v>
      </c>
      <c r="T41" s="21" t="s">
        <v>127</v>
      </c>
      <c r="U41" s="21" t="s">
        <v>133</v>
      </c>
      <c r="V41" s="21" t="s">
        <v>127</v>
      </c>
      <c r="W41" s="21" t="s">
        <v>128</v>
      </c>
      <c r="X41" s="20" t="s">
        <v>182</v>
      </c>
      <c r="Y41" s="22" t="n">
        <f aca="false">IF(COUNTIF($F41:$J41,"Yes")+COUNTIF($F41:$J41,"No")=0,"",COUNTIF($F41:$J41,"Yes")/(COUNTIF($F41:$J41,"Yes")+COUNTIF($F41:$J41,"No")))</f>
        <v>1</v>
      </c>
      <c r="Z41" s="22" t="n">
        <f aca="false">IF(COUNTIF($L41:$Q41,"Yes")+COUNTIF($L41:$Q41,"No")=0,"",COUNTIF($L41:$Q41,"Yes")/(COUNTIF($L41:$Q41,"Yes")+COUNTIF($L41:$Q41,"No")))</f>
        <v>1</v>
      </c>
      <c r="AA41" s="22" t="n">
        <f aca="false">IF(COUNTIF($S41:$V41,"Yes")+COUNTIF($S41:$V41,"No")=0,"",COUNTIF($S41:$V41,"Yes")/(COUNTIF($S41:$V41,"Yes")+COUNTIF($S41:$V41,"No")))</f>
        <v>1</v>
      </c>
      <c r="AB41" s="22" t="n">
        <f aca="false">IF(OR($C41="",IF($Y41="",0,WeightCX)+IF($Z41="",0,WeightIR)+IF($AA41="",0,WeightIN)=0),"",IF($AD41="Yes",0,(IF($Y41="",0,WeightCX*$Y41)+IF($Z41="",0,WeightIR*$Z41)+IF($AA41="",0,WeightIN*$AA41))/(IF($Y41="",0,WeightCX)+IF($Z41="",0,WeightIR)+IF($AA41="",0,WeightIN))))</f>
        <v>1</v>
      </c>
      <c r="AC41" s="23" t="str">
        <f aca="false">IF($AB41="","",IF($AB41&gt;=BandExceeds,"Exceeds",IF($AB41&gt;=BandMeets,"Meets",IF($AB41&gt;=BandNI,"Needs improvement","Unsatisfactory"))))</f>
        <v>Exceeds</v>
      </c>
      <c r="AD41" s="24" t="str">
        <f aca="false">IF($C41="","",IF(OR($K41="Yes",$R41="Yes",$W41="Yes"),"Yes","No"))</f>
        <v>No</v>
      </c>
    </row>
    <row r="42" customFormat="false" ht="15" hidden="false" customHeight="false" outlineLevel="0" collapsed="false">
      <c r="A42" s="19" t="n">
        <v>46282</v>
      </c>
      <c r="B42" s="20" t="s">
        <v>130</v>
      </c>
      <c r="C42" s="20" t="s">
        <v>135</v>
      </c>
      <c r="D42" s="20" t="s">
        <v>125</v>
      </c>
      <c r="E42" s="20" t="s">
        <v>207</v>
      </c>
      <c r="F42" s="21" t="s">
        <v>127</v>
      </c>
      <c r="G42" s="21" t="s">
        <v>127</v>
      </c>
      <c r="H42" s="21" t="s">
        <v>127</v>
      </c>
      <c r="I42" s="21" t="s">
        <v>127</v>
      </c>
      <c r="J42" s="21" t="s">
        <v>127</v>
      </c>
      <c r="K42" s="21" t="s">
        <v>128</v>
      </c>
      <c r="L42" s="21" t="s">
        <v>133</v>
      </c>
      <c r="M42" s="21" t="s">
        <v>127</v>
      </c>
      <c r="N42" s="21" t="s">
        <v>128</v>
      </c>
      <c r="O42" s="21" t="s">
        <v>127</v>
      </c>
      <c r="P42" s="21" t="s">
        <v>128</v>
      </c>
      <c r="Q42" s="21" t="s">
        <v>133</v>
      </c>
      <c r="R42" s="21" t="s">
        <v>128</v>
      </c>
      <c r="S42" s="21" t="s">
        <v>127</v>
      </c>
      <c r="T42" s="21" t="s">
        <v>127</v>
      </c>
      <c r="U42" s="21" t="s">
        <v>127</v>
      </c>
      <c r="V42" s="21" t="s">
        <v>127</v>
      </c>
      <c r="W42" s="21" t="s">
        <v>128</v>
      </c>
      <c r="X42" s="20" t="s">
        <v>208</v>
      </c>
      <c r="Y42" s="22" t="n">
        <f aca="false">IF(COUNTIF($F42:$J42,"Yes")+COUNTIF($F42:$J42,"No")=0,"",COUNTIF($F42:$J42,"Yes")/(COUNTIF($F42:$J42,"Yes")+COUNTIF($F42:$J42,"No")))</f>
        <v>1</v>
      </c>
      <c r="Z42" s="22" t="n">
        <f aca="false">IF(COUNTIF($L42:$Q42,"Yes")+COUNTIF($L42:$Q42,"No")=0,"",COUNTIF($L42:$Q42,"Yes")/(COUNTIF($L42:$Q42,"Yes")+COUNTIF($L42:$Q42,"No")))</f>
        <v>0.5</v>
      </c>
      <c r="AA42" s="22" t="n">
        <f aca="false">IF(COUNTIF($S42:$V42,"Yes")+COUNTIF($S42:$V42,"No")=0,"",COUNTIF($S42:$V42,"Yes")/(COUNTIF($S42:$V42,"Yes")+COUNTIF($S42:$V42,"No")))</f>
        <v>1</v>
      </c>
      <c r="AB42" s="22" t="n">
        <f aca="false">IF(OR($C42="",IF($Y42="",0,WeightCX)+IF($Z42="",0,WeightIR)+IF($AA42="",0,WeightIN)=0),"",IF($AD42="Yes",0,(IF($Y42="",0,WeightCX*$Y42)+IF($Z42="",0,WeightIR*$Z42)+IF($AA42="",0,WeightIN*$AA42))/(IF($Y42="",0,WeightCX)+IF($Z42="",0,WeightIR)+IF($AA42="",0,WeightIN))))</f>
        <v>0.8</v>
      </c>
      <c r="AC42" s="23" t="str">
        <f aca="false">IF($AB42="","",IF($AB42&gt;=BandExceeds,"Exceeds",IF($AB42&gt;=BandMeets,"Meets",IF($AB42&gt;=BandNI,"Needs improvement","Unsatisfactory"))))</f>
        <v>Needs improvement</v>
      </c>
      <c r="AD42" s="24" t="str">
        <f aca="false">IF($C42="","",IF(OR($K42="Yes",$R42="Yes",$W42="Yes"),"Yes","No"))</f>
        <v>No</v>
      </c>
    </row>
    <row r="43" customFormat="false" ht="15" hidden="false" customHeight="false" outlineLevel="0" collapsed="false">
      <c r="A43" s="19" t="n">
        <v>46283</v>
      </c>
      <c r="B43" s="20" t="s">
        <v>130</v>
      </c>
      <c r="C43" s="20" t="s">
        <v>157</v>
      </c>
      <c r="D43" s="20" t="s">
        <v>140</v>
      </c>
      <c r="E43" s="20" t="s">
        <v>209</v>
      </c>
      <c r="F43" s="21" t="s">
        <v>127</v>
      </c>
      <c r="G43" s="21" t="s">
        <v>127</v>
      </c>
      <c r="H43" s="21" t="s">
        <v>127</v>
      </c>
      <c r="I43" s="21" t="s">
        <v>127</v>
      </c>
      <c r="J43" s="21" t="s">
        <v>127</v>
      </c>
      <c r="K43" s="21" t="s">
        <v>128</v>
      </c>
      <c r="L43" s="21" t="s">
        <v>127</v>
      </c>
      <c r="M43" s="21" t="s">
        <v>127</v>
      </c>
      <c r="N43" s="21" t="s">
        <v>127</v>
      </c>
      <c r="O43" s="21" t="s">
        <v>127</v>
      </c>
      <c r="P43" s="21" t="s">
        <v>127</v>
      </c>
      <c r="Q43" s="21" t="s">
        <v>127</v>
      </c>
      <c r="R43" s="21" t="s">
        <v>128</v>
      </c>
      <c r="S43" s="21" t="s">
        <v>127</v>
      </c>
      <c r="T43" s="21" t="s">
        <v>127</v>
      </c>
      <c r="U43" s="21" t="s">
        <v>133</v>
      </c>
      <c r="V43" s="21" t="s">
        <v>127</v>
      </c>
      <c r="W43" s="21" t="s">
        <v>128</v>
      </c>
      <c r="X43" s="20" t="s">
        <v>182</v>
      </c>
      <c r="Y43" s="22" t="n">
        <f aca="false">IF(COUNTIF($F43:$J43,"Yes")+COUNTIF($F43:$J43,"No")=0,"",COUNTIF($F43:$J43,"Yes")/(COUNTIF($F43:$J43,"Yes")+COUNTIF($F43:$J43,"No")))</f>
        <v>1</v>
      </c>
      <c r="Z43" s="22" t="n">
        <f aca="false">IF(COUNTIF($L43:$Q43,"Yes")+COUNTIF($L43:$Q43,"No")=0,"",COUNTIF($L43:$Q43,"Yes")/(COUNTIF($L43:$Q43,"Yes")+COUNTIF($L43:$Q43,"No")))</f>
        <v>1</v>
      </c>
      <c r="AA43" s="22" t="n">
        <f aca="false">IF(COUNTIF($S43:$V43,"Yes")+COUNTIF($S43:$V43,"No")=0,"",COUNTIF($S43:$V43,"Yes")/(COUNTIF($S43:$V43,"Yes")+COUNTIF($S43:$V43,"No")))</f>
        <v>1</v>
      </c>
      <c r="AB43" s="22" t="n">
        <f aca="false">IF(OR($C43="",IF($Y43="",0,WeightCX)+IF($Z43="",0,WeightIR)+IF($AA43="",0,WeightIN)=0),"",IF($AD43="Yes",0,(IF($Y43="",0,WeightCX*$Y43)+IF($Z43="",0,WeightIR*$Z43)+IF($AA43="",0,WeightIN*$AA43))/(IF($Y43="",0,WeightCX)+IF($Z43="",0,WeightIR)+IF($AA43="",0,WeightIN))))</f>
        <v>1</v>
      </c>
      <c r="AC43" s="23" t="str">
        <f aca="false">IF($AB43="","",IF($AB43&gt;=BandExceeds,"Exceeds",IF($AB43&gt;=BandMeets,"Meets",IF($AB43&gt;=BandNI,"Needs improvement","Unsatisfactory"))))</f>
        <v>Exceeds</v>
      </c>
      <c r="AD43" s="24" t="str">
        <f aca="false">IF($C43="","",IF(OR($K43="Yes",$R43="Yes",$W43="Yes"),"Yes","No"))</f>
        <v>No</v>
      </c>
    </row>
    <row r="44" customFormat="false" ht="15" hidden="false" customHeight="false" outlineLevel="0" collapsed="false">
      <c r="A44" s="19" t="n">
        <v>46283</v>
      </c>
      <c r="B44" s="20" t="s">
        <v>130</v>
      </c>
      <c r="C44" s="20" t="s">
        <v>135</v>
      </c>
      <c r="D44" s="20" t="s">
        <v>140</v>
      </c>
      <c r="E44" s="20" t="s">
        <v>210</v>
      </c>
      <c r="F44" s="21" t="s">
        <v>127</v>
      </c>
      <c r="G44" s="21" t="s">
        <v>128</v>
      </c>
      <c r="H44" s="21" t="s">
        <v>127</v>
      </c>
      <c r="I44" s="21" t="s">
        <v>128</v>
      </c>
      <c r="J44" s="21" t="s">
        <v>127</v>
      </c>
      <c r="K44" s="21" t="s">
        <v>127</v>
      </c>
      <c r="L44" s="21" t="s">
        <v>127</v>
      </c>
      <c r="M44" s="21" t="s">
        <v>127</v>
      </c>
      <c r="N44" s="21" t="s">
        <v>127</v>
      </c>
      <c r="O44" s="21" t="s">
        <v>127</v>
      </c>
      <c r="P44" s="21" t="s">
        <v>127</v>
      </c>
      <c r="Q44" s="21" t="s">
        <v>133</v>
      </c>
      <c r="R44" s="21" t="s">
        <v>128</v>
      </c>
      <c r="S44" s="21" t="s">
        <v>127</v>
      </c>
      <c r="T44" s="21" t="s">
        <v>127</v>
      </c>
      <c r="U44" s="21" t="s">
        <v>127</v>
      </c>
      <c r="V44" s="21" t="s">
        <v>127</v>
      </c>
      <c r="W44" s="21" t="s">
        <v>128</v>
      </c>
      <c r="X44" s="20" t="s">
        <v>211</v>
      </c>
      <c r="Y44" s="22" t="n">
        <f aca="false">IF(COUNTIF($F44:$J44,"Yes")+COUNTIF($F44:$J44,"No")=0,"",COUNTIF($F44:$J44,"Yes")/(COUNTIF($F44:$J44,"Yes")+COUNTIF($F44:$J44,"No")))</f>
        <v>0.6</v>
      </c>
      <c r="Z44" s="22" t="n">
        <f aca="false">IF(COUNTIF($L44:$Q44,"Yes")+COUNTIF($L44:$Q44,"No")=0,"",COUNTIF($L44:$Q44,"Yes")/(COUNTIF($L44:$Q44,"Yes")+COUNTIF($L44:$Q44,"No")))</f>
        <v>1</v>
      </c>
      <c r="AA44" s="22" t="n">
        <f aca="false">IF(COUNTIF($S44:$V44,"Yes")+COUNTIF($S44:$V44,"No")=0,"",COUNTIF($S44:$V44,"Yes")/(COUNTIF($S44:$V44,"Yes")+COUNTIF($S44:$V44,"No")))</f>
        <v>1</v>
      </c>
      <c r="AB44" s="22" t="n">
        <f aca="false">IF(OR($C44="",IF($Y44="",0,WeightCX)+IF($Z44="",0,WeightIR)+IF($AA44="",0,WeightIN)=0),"",IF($AD44="Yes",0,(IF($Y44="",0,WeightCX*$Y44)+IF($Z44="",0,WeightIR*$Z44)+IF($AA44="",0,WeightIN*$AA44))/(IF($Y44="",0,WeightCX)+IF($Z44="",0,WeightIR)+IF($AA44="",0,WeightIN))))</f>
        <v>0</v>
      </c>
      <c r="AC44" s="23" t="str">
        <f aca="false">IF($AB44="","",IF($AB44&gt;=BandExceeds,"Exceeds",IF($AB44&gt;=BandMeets,"Meets",IF($AB44&gt;=BandNI,"Needs improvement","Unsatisfactory"))))</f>
        <v>Unsatisfactory</v>
      </c>
      <c r="AD44" s="24" t="str">
        <f aca="false">IF($C44="","",IF(OR($K44="Yes",$R44="Yes",$W44="Yes"),"Yes","No"))</f>
        <v>Yes</v>
      </c>
    </row>
    <row r="45" customFormat="false" ht="15" hidden="false" customHeight="false" outlineLevel="0" collapsed="false">
      <c r="A45" s="19" t="n">
        <v>46286</v>
      </c>
      <c r="B45" s="20" t="s">
        <v>130</v>
      </c>
      <c r="C45" s="20" t="s">
        <v>124</v>
      </c>
      <c r="D45" s="20" t="s">
        <v>140</v>
      </c>
      <c r="E45" s="20" t="s">
        <v>212</v>
      </c>
      <c r="F45" s="21" t="s">
        <v>127</v>
      </c>
      <c r="G45" s="21" t="s">
        <v>128</v>
      </c>
      <c r="H45" s="21" t="s">
        <v>127</v>
      </c>
      <c r="I45" s="21" t="s">
        <v>127</v>
      </c>
      <c r="J45" s="21" t="s">
        <v>127</v>
      </c>
      <c r="K45" s="21" t="s">
        <v>128</v>
      </c>
      <c r="L45" s="21" t="s">
        <v>127</v>
      </c>
      <c r="M45" s="21" t="s">
        <v>128</v>
      </c>
      <c r="N45" s="21" t="s">
        <v>127</v>
      </c>
      <c r="O45" s="21" t="s">
        <v>127</v>
      </c>
      <c r="P45" s="21" t="s">
        <v>127</v>
      </c>
      <c r="Q45" s="21" t="s">
        <v>133</v>
      </c>
      <c r="R45" s="21" t="s">
        <v>128</v>
      </c>
      <c r="S45" s="21" t="s">
        <v>127</v>
      </c>
      <c r="T45" s="21" t="s">
        <v>127</v>
      </c>
      <c r="U45" s="21" t="s">
        <v>133</v>
      </c>
      <c r="V45" s="21" t="s">
        <v>128</v>
      </c>
      <c r="W45" s="21" t="s">
        <v>128</v>
      </c>
      <c r="X45" s="20" t="s">
        <v>213</v>
      </c>
      <c r="Y45" s="22" t="n">
        <f aca="false">IF(COUNTIF($F45:$J45,"Yes")+COUNTIF($F45:$J45,"No")=0,"",COUNTIF($F45:$J45,"Yes")/(COUNTIF($F45:$J45,"Yes")+COUNTIF($F45:$J45,"No")))</f>
        <v>0.8</v>
      </c>
      <c r="Z45" s="22" t="n">
        <f aca="false">IF(COUNTIF($L45:$Q45,"Yes")+COUNTIF($L45:$Q45,"No")=0,"",COUNTIF($L45:$Q45,"Yes")/(COUNTIF($L45:$Q45,"Yes")+COUNTIF($L45:$Q45,"No")))</f>
        <v>0.8</v>
      </c>
      <c r="AA45" s="22" t="n">
        <f aca="false">IF(COUNTIF($S45:$V45,"Yes")+COUNTIF($S45:$V45,"No")=0,"",COUNTIF($S45:$V45,"Yes")/(COUNTIF($S45:$V45,"Yes")+COUNTIF($S45:$V45,"No")))</f>
        <v>0.666666666666667</v>
      </c>
      <c r="AB45" s="22" t="n">
        <f aca="false">IF(OR($C45="",IF($Y45="",0,WeightCX)+IF($Z45="",0,WeightIR)+IF($AA45="",0,WeightIN)=0),"",IF($AD45="Yes",0,(IF($Y45="",0,WeightCX*$Y45)+IF($Z45="",0,WeightIR*$Z45)+IF($AA45="",0,WeightIN*$AA45))/(IF($Y45="",0,WeightCX)+IF($Z45="",0,WeightIR)+IF($AA45="",0,WeightIN))))</f>
        <v>0.76</v>
      </c>
      <c r="AC45" s="23" t="str">
        <f aca="false">IF($AB45="","",IF($AB45&gt;=BandExceeds,"Exceeds",IF($AB45&gt;=BandMeets,"Meets",IF($AB45&gt;=BandNI,"Needs improvement","Unsatisfactory"))))</f>
        <v>Unsatisfactory</v>
      </c>
      <c r="AD45" s="24" t="str">
        <f aca="false">IF($C45="","",IF(OR($K45="Yes",$R45="Yes",$W45="Yes"),"Yes","No"))</f>
        <v>No</v>
      </c>
    </row>
    <row r="46" customFormat="false" ht="15" hidden="false" customHeight="false" outlineLevel="0" collapsed="false">
      <c r="A46" s="19" t="n">
        <v>46286</v>
      </c>
      <c r="B46" s="20" t="s">
        <v>130</v>
      </c>
      <c r="C46" s="20" t="s">
        <v>146</v>
      </c>
      <c r="D46" s="20" t="s">
        <v>136</v>
      </c>
      <c r="E46" s="20" t="s">
        <v>214</v>
      </c>
      <c r="F46" s="21" t="s">
        <v>127</v>
      </c>
      <c r="G46" s="21" t="s">
        <v>127</v>
      </c>
      <c r="H46" s="21" t="s">
        <v>127</v>
      </c>
      <c r="I46" s="21" t="s">
        <v>127</v>
      </c>
      <c r="J46" s="21" t="s">
        <v>133</v>
      </c>
      <c r="K46" s="21" t="s">
        <v>128</v>
      </c>
      <c r="L46" s="21" t="s">
        <v>127</v>
      </c>
      <c r="M46" s="21" t="s">
        <v>128</v>
      </c>
      <c r="N46" s="21" t="s">
        <v>127</v>
      </c>
      <c r="O46" s="21" t="s">
        <v>127</v>
      </c>
      <c r="P46" s="21" t="s">
        <v>127</v>
      </c>
      <c r="Q46" s="21" t="s">
        <v>127</v>
      </c>
      <c r="R46" s="21" t="s">
        <v>128</v>
      </c>
      <c r="S46" s="21" t="s">
        <v>127</v>
      </c>
      <c r="T46" s="21" t="s">
        <v>127</v>
      </c>
      <c r="U46" s="21" t="s">
        <v>127</v>
      </c>
      <c r="V46" s="21" t="s">
        <v>127</v>
      </c>
      <c r="W46" s="21" t="s">
        <v>128</v>
      </c>
      <c r="X46" s="20" t="s">
        <v>142</v>
      </c>
      <c r="Y46" s="22" t="n">
        <f aca="false">IF(COUNTIF($F46:$J46,"Yes")+COUNTIF($F46:$J46,"No")=0,"",COUNTIF($F46:$J46,"Yes")/(COUNTIF($F46:$J46,"Yes")+COUNTIF($F46:$J46,"No")))</f>
        <v>1</v>
      </c>
      <c r="Z46" s="22" t="n">
        <f aca="false">IF(COUNTIF($L46:$Q46,"Yes")+COUNTIF($L46:$Q46,"No")=0,"",COUNTIF($L46:$Q46,"Yes")/(COUNTIF($L46:$Q46,"Yes")+COUNTIF($L46:$Q46,"No")))</f>
        <v>0.833333333333333</v>
      </c>
      <c r="AA46" s="22" t="n">
        <f aca="false">IF(COUNTIF($S46:$V46,"Yes")+COUNTIF($S46:$V46,"No")=0,"",COUNTIF($S46:$V46,"Yes")/(COUNTIF($S46:$V46,"Yes")+COUNTIF($S46:$V46,"No")))</f>
        <v>1</v>
      </c>
      <c r="AB46" s="22" t="n">
        <f aca="false">IF(OR($C46="",IF($Y46="",0,WeightCX)+IF($Z46="",0,WeightIR)+IF($AA46="",0,WeightIN)=0),"",IF($AD46="Yes",0,(IF($Y46="",0,WeightCX*$Y46)+IF($Z46="",0,WeightIR*$Z46)+IF($AA46="",0,WeightIN*$AA46))/(IF($Y46="",0,WeightCX)+IF($Z46="",0,WeightIR)+IF($AA46="",0,WeightIN))))</f>
        <v>0.933333333333333</v>
      </c>
      <c r="AC46" s="23" t="str">
        <f aca="false">IF($AB46="","",IF($AB46&gt;=BandExceeds,"Exceeds",IF($AB46&gt;=BandMeets,"Meets",IF($AB46&gt;=BandNI,"Needs improvement","Unsatisfactory"))))</f>
        <v>Meets</v>
      </c>
      <c r="AD46" s="24" t="str">
        <f aca="false">IF($C46="","",IF(OR($K46="Yes",$R46="Yes",$W46="Yes"),"Yes","No"))</f>
        <v>No</v>
      </c>
    </row>
    <row r="47" customFormat="false" ht="15" hidden="false" customHeight="false" outlineLevel="0" collapsed="false">
      <c r="A47" s="19" t="n">
        <v>46286</v>
      </c>
      <c r="B47" s="20" t="s">
        <v>123</v>
      </c>
      <c r="C47" s="20" t="s">
        <v>157</v>
      </c>
      <c r="D47" s="20" t="s">
        <v>136</v>
      </c>
      <c r="E47" s="20" t="s">
        <v>215</v>
      </c>
      <c r="F47" s="21" t="s">
        <v>127</v>
      </c>
      <c r="G47" s="21" t="s">
        <v>127</v>
      </c>
      <c r="H47" s="21" t="s">
        <v>128</v>
      </c>
      <c r="I47" s="21" t="s">
        <v>127</v>
      </c>
      <c r="J47" s="21" t="s">
        <v>133</v>
      </c>
      <c r="K47" s="21" t="s">
        <v>128</v>
      </c>
      <c r="L47" s="21" t="s">
        <v>127</v>
      </c>
      <c r="M47" s="21" t="s">
        <v>127</v>
      </c>
      <c r="N47" s="21" t="s">
        <v>127</v>
      </c>
      <c r="O47" s="21" t="s">
        <v>127</v>
      </c>
      <c r="P47" s="21" t="s">
        <v>127</v>
      </c>
      <c r="Q47" s="21" t="s">
        <v>127</v>
      </c>
      <c r="R47" s="21" t="s">
        <v>128</v>
      </c>
      <c r="S47" s="21" t="s">
        <v>127</v>
      </c>
      <c r="T47" s="21" t="s">
        <v>127</v>
      </c>
      <c r="U47" s="21" t="s">
        <v>127</v>
      </c>
      <c r="V47" s="21" t="s">
        <v>127</v>
      </c>
      <c r="W47" s="21" t="s">
        <v>128</v>
      </c>
      <c r="X47" s="20" t="s">
        <v>138</v>
      </c>
      <c r="Y47" s="22" t="n">
        <f aca="false">IF(COUNTIF($F47:$J47,"Yes")+COUNTIF($F47:$J47,"No")=0,"",COUNTIF($F47:$J47,"Yes")/(COUNTIF($F47:$J47,"Yes")+COUNTIF($F47:$J47,"No")))</f>
        <v>0.75</v>
      </c>
      <c r="Z47" s="22" t="n">
        <f aca="false">IF(COUNTIF($L47:$Q47,"Yes")+COUNTIF($L47:$Q47,"No")=0,"",COUNTIF($L47:$Q47,"Yes")/(COUNTIF($L47:$Q47,"Yes")+COUNTIF($L47:$Q47,"No")))</f>
        <v>1</v>
      </c>
      <c r="AA47" s="22" t="n">
        <f aca="false">IF(COUNTIF($S47:$V47,"Yes")+COUNTIF($S47:$V47,"No")=0,"",COUNTIF($S47:$V47,"Yes")/(COUNTIF($S47:$V47,"Yes")+COUNTIF($S47:$V47,"No")))</f>
        <v>1</v>
      </c>
      <c r="AB47" s="22" t="n">
        <f aca="false">IF(OR($C47="",IF($Y47="",0,WeightCX)+IF($Z47="",0,WeightIR)+IF($AA47="",0,WeightIN)=0),"",IF($AD47="Yes",0,(IF($Y47="",0,WeightCX*$Y47)+IF($Z47="",0,WeightIR*$Z47)+IF($AA47="",0,WeightIN*$AA47))/(IF($Y47="",0,WeightCX)+IF($Z47="",0,WeightIR)+IF($AA47="",0,WeightIN))))</f>
        <v>0.925</v>
      </c>
      <c r="AC47" s="23" t="str">
        <f aca="false">IF($AB47="","",IF($AB47&gt;=BandExceeds,"Exceeds",IF($AB47&gt;=BandMeets,"Meets",IF($AB47&gt;=BandNI,"Needs improvement","Unsatisfactory"))))</f>
        <v>Meets</v>
      </c>
      <c r="AD47" s="24" t="str">
        <f aca="false">IF($C47="","",IF(OR($K47="Yes",$R47="Yes",$W47="Yes"),"Yes","No"))</f>
        <v>No</v>
      </c>
    </row>
    <row r="48" customFormat="false" ht="15" hidden="false" customHeight="false" outlineLevel="0" collapsed="false">
      <c r="A48" s="19" t="n">
        <v>46286</v>
      </c>
      <c r="B48" s="20" t="s">
        <v>130</v>
      </c>
      <c r="C48" s="20" t="s">
        <v>179</v>
      </c>
      <c r="D48" s="20" t="s">
        <v>140</v>
      </c>
      <c r="E48" s="20" t="s">
        <v>216</v>
      </c>
      <c r="F48" s="21" t="s">
        <v>127</v>
      </c>
      <c r="G48" s="21" t="s">
        <v>127</v>
      </c>
      <c r="H48" s="21" t="s">
        <v>127</v>
      </c>
      <c r="I48" s="21" t="s">
        <v>127</v>
      </c>
      <c r="J48" s="21" t="s">
        <v>127</v>
      </c>
      <c r="K48" s="21" t="s">
        <v>128</v>
      </c>
      <c r="L48" s="21" t="s">
        <v>127</v>
      </c>
      <c r="M48" s="21" t="s">
        <v>127</v>
      </c>
      <c r="N48" s="21" t="s">
        <v>127</v>
      </c>
      <c r="O48" s="21" t="s">
        <v>127</v>
      </c>
      <c r="P48" s="21" t="s">
        <v>127</v>
      </c>
      <c r="Q48" s="21" t="s">
        <v>133</v>
      </c>
      <c r="R48" s="21" t="s">
        <v>128</v>
      </c>
      <c r="S48" s="21" t="s">
        <v>128</v>
      </c>
      <c r="T48" s="21" t="s">
        <v>127</v>
      </c>
      <c r="U48" s="21" t="s">
        <v>127</v>
      </c>
      <c r="V48" s="21" t="s">
        <v>127</v>
      </c>
      <c r="W48" s="21" t="s">
        <v>128</v>
      </c>
      <c r="X48" s="20" t="s">
        <v>217</v>
      </c>
      <c r="Y48" s="22" t="n">
        <f aca="false">IF(COUNTIF($F48:$J48,"Yes")+COUNTIF($F48:$J48,"No")=0,"",COUNTIF($F48:$J48,"Yes")/(COUNTIF($F48:$J48,"Yes")+COUNTIF($F48:$J48,"No")))</f>
        <v>1</v>
      </c>
      <c r="Z48" s="22" t="n">
        <f aca="false">IF(COUNTIF($L48:$Q48,"Yes")+COUNTIF($L48:$Q48,"No")=0,"",COUNTIF($L48:$Q48,"Yes")/(COUNTIF($L48:$Q48,"Yes")+COUNTIF($L48:$Q48,"No")))</f>
        <v>1</v>
      </c>
      <c r="AA48" s="22" t="n">
        <f aca="false">IF(COUNTIF($S48:$V48,"Yes")+COUNTIF($S48:$V48,"No")=0,"",COUNTIF($S48:$V48,"Yes")/(COUNTIF($S48:$V48,"Yes")+COUNTIF($S48:$V48,"No")))</f>
        <v>0.75</v>
      </c>
      <c r="AB48" s="22" t="n">
        <f aca="false">IF(OR($C48="",IF($Y48="",0,WeightCX)+IF($Z48="",0,WeightIR)+IF($AA48="",0,WeightIN)=0),"",IF($AD48="Yes",0,(IF($Y48="",0,WeightCX*$Y48)+IF($Z48="",0,WeightIR*$Z48)+IF($AA48="",0,WeightIN*$AA48))/(IF($Y48="",0,WeightCX)+IF($Z48="",0,WeightIR)+IF($AA48="",0,WeightIN))))</f>
        <v>0.925</v>
      </c>
      <c r="AC48" s="23" t="str">
        <f aca="false">IF($AB48="","",IF($AB48&gt;=BandExceeds,"Exceeds",IF($AB48&gt;=BandMeets,"Meets",IF($AB48&gt;=BandNI,"Needs improvement","Unsatisfactory"))))</f>
        <v>Meets</v>
      </c>
      <c r="AD48" s="24" t="str">
        <f aca="false">IF($C48="","",IF(OR($K48="Yes",$R48="Yes",$W48="Yes"),"Yes","No"))</f>
        <v>No</v>
      </c>
    </row>
    <row r="49" customFormat="false" ht="15" hidden="false" customHeight="false" outlineLevel="0" collapsed="false">
      <c r="A49" s="19" t="n">
        <v>46287</v>
      </c>
      <c r="B49" s="20" t="s">
        <v>149</v>
      </c>
      <c r="C49" s="20" t="s">
        <v>135</v>
      </c>
      <c r="D49" s="20" t="s">
        <v>125</v>
      </c>
      <c r="E49" s="20" t="s">
        <v>218</v>
      </c>
      <c r="F49" s="21" t="s">
        <v>127</v>
      </c>
      <c r="G49" s="21" t="s">
        <v>127</v>
      </c>
      <c r="H49" s="21" t="s">
        <v>128</v>
      </c>
      <c r="I49" s="21" t="s">
        <v>127</v>
      </c>
      <c r="J49" s="21" t="s">
        <v>127</v>
      </c>
      <c r="K49" s="21" t="s">
        <v>128</v>
      </c>
      <c r="L49" s="21" t="s">
        <v>127</v>
      </c>
      <c r="M49" s="21" t="s">
        <v>127</v>
      </c>
      <c r="N49" s="21" t="s">
        <v>127</v>
      </c>
      <c r="O49" s="21" t="s">
        <v>127</v>
      </c>
      <c r="P49" s="21" t="s">
        <v>128</v>
      </c>
      <c r="Q49" s="21" t="s">
        <v>133</v>
      </c>
      <c r="R49" s="21" t="s">
        <v>128</v>
      </c>
      <c r="S49" s="21" t="s">
        <v>127</v>
      </c>
      <c r="T49" s="21" t="s">
        <v>127</v>
      </c>
      <c r="U49" s="21" t="s">
        <v>133</v>
      </c>
      <c r="V49" s="21" t="s">
        <v>127</v>
      </c>
      <c r="W49" s="21" t="s">
        <v>128</v>
      </c>
      <c r="X49" s="20" t="s">
        <v>219</v>
      </c>
      <c r="Y49" s="22" t="n">
        <f aca="false">IF(COUNTIF($F49:$J49,"Yes")+COUNTIF($F49:$J49,"No")=0,"",COUNTIF($F49:$J49,"Yes")/(COUNTIF($F49:$J49,"Yes")+COUNTIF($F49:$J49,"No")))</f>
        <v>0.8</v>
      </c>
      <c r="Z49" s="22" t="n">
        <f aca="false">IF(COUNTIF($L49:$Q49,"Yes")+COUNTIF($L49:$Q49,"No")=0,"",COUNTIF($L49:$Q49,"Yes")/(COUNTIF($L49:$Q49,"Yes")+COUNTIF($L49:$Q49,"No")))</f>
        <v>0.8</v>
      </c>
      <c r="AA49" s="22" t="n">
        <f aca="false">IF(COUNTIF($S49:$V49,"Yes")+COUNTIF($S49:$V49,"No")=0,"",COUNTIF($S49:$V49,"Yes")/(COUNTIF($S49:$V49,"Yes")+COUNTIF($S49:$V49,"No")))</f>
        <v>1</v>
      </c>
      <c r="AB49" s="22" t="n">
        <f aca="false">IF(OR($C49="",IF($Y49="",0,WeightCX)+IF($Z49="",0,WeightIR)+IF($AA49="",0,WeightIN)=0),"",IF($AD49="Yes",0,(IF($Y49="",0,WeightCX*$Y49)+IF($Z49="",0,WeightIR*$Z49)+IF($AA49="",0,WeightIN*$AA49))/(IF($Y49="",0,WeightCX)+IF($Z49="",0,WeightIR)+IF($AA49="",0,WeightIN))))</f>
        <v>0.86</v>
      </c>
      <c r="AC49" s="23" t="str">
        <f aca="false">IF($AB49="","",IF($AB49&gt;=BandExceeds,"Exceeds",IF($AB49&gt;=BandMeets,"Meets",IF($AB49&gt;=BandNI,"Needs improvement","Unsatisfactory"))))</f>
        <v>Meets</v>
      </c>
      <c r="AD49" s="24" t="str">
        <f aca="false">IF($C49="","",IF(OR($K49="Yes",$R49="Yes",$W49="Yes"),"Yes","No"))</f>
        <v>No</v>
      </c>
    </row>
    <row r="50" customFormat="false" ht="15" hidden="false" customHeight="false" outlineLevel="0" collapsed="false">
      <c r="A50" s="19" t="n">
        <v>46288</v>
      </c>
      <c r="B50" s="20" t="s">
        <v>149</v>
      </c>
      <c r="C50" s="20" t="s">
        <v>165</v>
      </c>
      <c r="D50" s="20" t="s">
        <v>125</v>
      </c>
      <c r="E50" s="20" t="s">
        <v>220</v>
      </c>
      <c r="F50" s="21" t="s">
        <v>128</v>
      </c>
      <c r="G50" s="21" t="s">
        <v>127</v>
      </c>
      <c r="H50" s="21" t="s">
        <v>127</v>
      </c>
      <c r="I50" s="21" t="s">
        <v>127</v>
      </c>
      <c r="J50" s="21" t="s">
        <v>127</v>
      </c>
      <c r="K50" s="21" t="s">
        <v>128</v>
      </c>
      <c r="L50" s="21" t="s">
        <v>128</v>
      </c>
      <c r="M50" s="21" t="s">
        <v>127</v>
      </c>
      <c r="N50" s="21" t="s">
        <v>127</v>
      </c>
      <c r="O50" s="21" t="s">
        <v>127</v>
      </c>
      <c r="P50" s="21" t="s">
        <v>127</v>
      </c>
      <c r="Q50" s="21" t="s">
        <v>127</v>
      </c>
      <c r="R50" s="21" t="s">
        <v>128</v>
      </c>
      <c r="S50" s="21" t="s">
        <v>127</v>
      </c>
      <c r="T50" s="21" t="s">
        <v>127</v>
      </c>
      <c r="U50" s="21" t="s">
        <v>127</v>
      </c>
      <c r="V50" s="21" t="s">
        <v>127</v>
      </c>
      <c r="W50" s="21" t="s">
        <v>128</v>
      </c>
      <c r="X50" s="20" t="s">
        <v>221</v>
      </c>
      <c r="Y50" s="22" t="n">
        <f aca="false">IF(COUNTIF($F50:$J50,"Yes")+COUNTIF($F50:$J50,"No")=0,"",COUNTIF($F50:$J50,"Yes")/(COUNTIF($F50:$J50,"Yes")+COUNTIF($F50:$J50,"No")))</f>
        <v>0.8</v>
      </c>
      <c r="Z50" s="22" t="n">
        <f aca="false">IF(COUNTIF($L50:$Q50,"Yes")+COUNTIF($L50:$Q50,"No")=0,"",COUNTIF($L50:$Q50,"Yes")/(COUNTIF($L50:$Q50,"Yes")+COUNTIF($L50:$Q50,"No")))</f>
        <v>0.833333333333333</v>
      </c>
      <c r="AA50" s="22" t="n">
        <f aca="false">IF(COUNTIF($S50:$V50,"Yes")+COUNTIF($S50:$V50,"No")=0,"",COUNTIF($S50:$V50,"Yes")/(COUNTIF($S50:$V50,"Yes")+COUNTIF($S50:$V50,"No")))</f>
        <v>1</v>
      </c>
      <c r="AB50" s="22" t="n">
        <f aca="false">IF(OR($C50="",IF($Y50="",0,WeightCX)+IF($Z50="",0,WeightIR)+IF($AA50="",0,WeightIN)=0),"",IF($AD50="Yes",0,(IF($Y50="",0,WeightCX*$Y50)+IF($Z50="",0,WeightIR*$Z50)+IF($AA50="",0,WeightIN*$AA50))/(IF($Y50="",0,WeightCX)+IF($Z50="",0,WeightIR)+IF($AA50="",0,WeightIN))))</f>
        <v>0.873333333333333</v>
      </c>
      <c r="AC50" s="23" t="str">
        <f aca="false">IF($AB50="","",IF($AB50&gt;=BandExceeds,"Exceeds",IF($AB50&gt;=BandMeets,"Meets",IF($AB50&gt;=BandNI,"Needs improvement","Unsatisfactory"))))</f>
        <v>Meets</v>
      </c>
      <c r="AD50" s="24" t="str">
        <f aca="false">IF($C50="","",IF(OR($K50="Yes",$R50="Yes",$W50="Yes"),"Yes","No"))</f>
        <v>No</v>
      </c>
    </row>
    <row r="51" customFormat="false" ht="15" hidden="false" customHeight="false" outlineLevel="0" collapsed="false">
      <c r="A51" s="19" t="n">
        <v>46288</v>
      </c>
      <c r="B51" s="20" t="s">
        <v>130</v>
      </c>
      <c r="C51" s="20" t="s">
        <v>146</v>
      </c>
      <c r="D51" s="20" t="s">
        <v>136</v>
      </c>
      <c r="E51" s="20" t="s">
        <v>222</v>
      </c>
      <c r="F51" s="21" t="s">
        <v>127</v>
      </c>
      <c r="G51" s="21" t="s">
        <v>127</v>
      </c>
      <c r="H51" s="21" t="s">
        <v>127</v>
      </c>
      <c r="I51" s="21" t="s">
        <v>127</v>
      </c>
      <c r="J51" s="21" t="s">
        <v>133</v>
      </c>
      <c r="K51" s="21" t="s">
        <v>128</v>
      </c>
      <c r="L51" s="21" t="s">
        <v>127</v>
      </c>
      <c r="M51" s="21" t="s">
        <v>127</v>
      </c>
      <c r="N51" s="21" t="s">
        <v>127</v>
      </c>
      <c r="O51" s="21" t="s">
        <v>127</v>
      </c>
      <c r="P51" s="21" t="s">
        <v>127</v>
      </c>
      <c r="Q51" s="21" t="s">
        <v>127</v>
      </c>
      <c r="R51" s="21" t="s">
        <v>128</v>
      </c>
      <c r="S51" s="21" t="s">
        <v>127</v>
      </c>
      <c r="T51" s="21" t="s">
        <v>127</v>
      </c>
      <c r="U51" s="21" t="s">
        <v>133</v>
      </c>
      <c r="V51" s="21" t="s">
        <v>127</v>
      </c>
      <c r="W51" s="21" t="s">
        <v>128</v>
      </c>
      <c r="X51" s="20" t="s">
        <v>178</v>
      </c>
      <c r="Y51" s="22" t="n">
        <f aca="false">IF(COUNTIF($F51:$J51,"Yes")+COUNTIF($F51:$J51,"No")=0,"",COUNTIF($F51:$J51,"Yes")/(COUNTIF($F51:$J51,"Yes")+COUNTIF($F51:$J51,"No")))</f>
        <v>1</v>
      </c>
      <c r="Z51" s="22" t="n">
        <f aca="false">IF(COUNTIF($L51:$Q51,"Yes")+COUNTIF($L51:$Q51,"No")=0,"",COUNTIF($L51:$Q51,"Yes")/(COUNTIF($L51:$Q51,"Yes")+COUNTIF($L51:$Q51,"No")))</f>
        <v>1</v>
      </c>
      <c r="AA51" s="22" t="n">
        <f aca="false">IF(COUNTIF($S51:$V51,"Yes")+COUNTIF($S51:$V51,"No")=0,"",COUNTIF($S51:$V51,"Yes")/(COUNTIF($S51:$V51,"Yes")+COUNTIF($S51:$V51,"No")))</f>
        <v>1</v>
      </c>
      <c r="AB51" s="22" t="n">
        <f aca="false">IF(OR($C51="",IF($Y51="",0,WeightCX)+IF($Z51="",0,WeightIR)+IF($AA51="",0,WeightIN)=0),"",IF($AD51="Yes",0,(IF($Y51="",0,WeightCX*$Y51)+IF($Z51="",0,WeightIR*$Z51)+IF($AA51="",0,WeightIN*$AA51))/(IF($Y51="",0,WeightCX)+IF($Z51="",0,WeightIR)+IF($AA51="",0,WeightIN))))</f>
        <v>1</v>
      </c>
      <c r="AC51" s="23" t="str">
        <f aca="false">IF($AB51="","",IF($AB51&gt;=BandExceeds,"Exceeds",IF($AB51&gt;=BandMeets,"Meets",IF($AB51&gt;=BandNI,"Needs improvement","Unsatisfactory"))))</f>
        <v>Exceeds</v>
      </c>
      <c r="AD51" s="24" t="str">
        <f aca="false">IF($C51="","",IF(OR($K51="Yes",$R51="Yes",$W51="Yes"),"Yes","No"))</f>
        <v>No</v>
      </c>
    </row>
    <row r="52" customFormat="false" ht="15" hidden="false" customHeight="false" outlineLevel="0" collapsed="false">
      <c r="A52" s="19" t="n">
        <v>46288</v>
      </c>
      <c r="B52" s="20" t="s">
        <v>130</v>
      </c>
      <c r="C52" s="20" t="s">
        <v>146</v>
      </c>
      <c r="D52" s="20" t="s">
        <v>125</v>
      </c>
      <c r="E52" s="20" t="s">
        <v>223</v>
      </c>
      <c r="F52" s="21" t="s">
        <v>127</v>
      </c>
      <c r="G52" s="21" t="s">
        <v>127</v>
      </c>
      <c r="H52" s="21" t="s">
        <v>127</v>
      </c>
      <c r="I52" s="21" t="s">
        <v>127</v>
      </c>
      <c r="J52" s="21" t="s">
        <v>128</v>
      </c>
      <c r="K52" s="21" t="s">
        <v>128</v>
      </c>
      <c r="L52" s="21" t="s">
        <v>127</v>
      </c>
      <c r="M52" s="21" t="s">
        <v>127</v>
      </c>
      <c r="N52" s="21" t="s">
        <v>127</v>
      </c>
      <c r="O52" s="21" t="s">
        <v>127</v>
      </c>
      <c r="P52" s="21" t="s">
        <v>127</v>
      </c>
      <c r="Q52" s="21" t="s">
        <v>128</v>
      </c>
      <c r="R52" s="21" t="s">
        <v>128</v>
      </c>
      <c r="S52" s="21" t="s">
        <v>127</v>
      </c>
      <c r="T52" s="21" t="s">
        <v>127</v>
      </c>
      <c r="U52" s="21" t="s">
        <v>127</v>
      </c>
      <c r="V52" s="21" t="s">
        <v>127</v>
      </c>
      <c r="W52" s="21" t="s">
        <v>128</v>
      </c>
      <c r="X52" s="20" t="s">
        <v>224</v>
      </c>
      <c r="Y52" s="22" t="n">
        <f aca="false">IF(COUNTIF($F52:$J52,"Yes")+COUNTIF($F52:$J52,"No")=0,"",COUNTIF($F52:$J52,"Yes")/(COUNTIF($F52:$J52,"Yes")+COUNTIF($F52:$J52,"No")))</f>
        <v>0.8</v>
      </c>
      <c r="Z52" s="22" t="n">
        <f aca="false">IF(COUNTIF($L52:$Q52,"Yes")+COUNTIF($L52:$Q52,"No")=0,"",COUNTIF($L52:$Q52,"Yes")/(COUNTIF($L52:$Q52,"Yes")+COUNTIF($L52:$Q52,"No")))</f>
        <v>0.833333333333333</v>
      </c>
      <c r="AA52" s="22" t="n">
        <f aca="false">IF(COUNTIF($S52:$V52,"Yes")+COUNTIF($S52:$V52,"No")=0,"",COUNTIF($S52:$V52,"Yes")/(COUNTIF($S52:$V52,"Yes")+COUNTIF($S52:$V52,"No")))</f>
        <v>1</v>
      </c>
      <c r="AB52" s="22" t="n">
        <f aca="false">IF(OR($C52="",IF($Y52="",0,WeightCX)+IF($Z52="",0,WeightIR)+IF($AA52="",0,WeightIN)=0),"",IF($AD52="Yes",0,(IF($Y52="",0,WeightCX*$Y52)+IF($Z52="",0,WeightIR*$Z52)+IF($AA52="",0,WeightIN*$AA52))/(IF($Y52="",0,WeightCX)+IF($Z52="",0,WeightIR)+IF($AA52="",0,WeightIN))))</f>
        <v>0.873333333333333</v>
      </c>
      <c r="AC52" s="23" t="str">
        <f aca="false">IF($AB52="","",IF($AB52&gt;=BandExceeds,"Exceeds",IF($AB52&gt;=BandMeets,"Meets",IF($AB52&gt;=BandNI,"Needs improvement","Unsatisfactory"))))</f>
        <v>Meets</v>
      </c>
      <c r="AD52" s="24" t="str">
        <f aca="false">IF($C52="","",IF(OR($K52="Yes",$R52="Yes",$W52="Yes"),"Yes","No"))</f>
        <v>No</v>
      </c>
    </row>
    <row r="53" customFormat="false" ht="15" hidden="false" customHeight="false" outlineLevel="0" collapsed="false">
      <c r="A53" s="19" t="n">
        <v>46288</v>
      </c>
      <c r="B53" s="20" t="s">
        <v>130</v>
      </c>
      <c r="C53" s="20" t="s">
        <v>150</v>
      </c>
      <c r="D53" s="20" t="s">
        <v>140</v>
      </c>
      <c r="E53" s="20" t="s">
        <v>225</v>
      </c>
      <c r="F53" s="21" t="s">
        <v>127</v>
      </c>
      <c r="G53" s="21" t="s">
        <v>127</v>
      </c>
      <c r="H53" s="21" t="s">
        <v>127</v>
      </c>
      <c r="I53" s="21" t="s">
        <v>127</v>
      </c>
      <c r="J53" s="21" t="s">
        <v>127</v>
      </c>
      <c r="K53" s="21" t="s">
        <v>128</v>
      </c>
      <c r="L53" s="21" t="s">
        <v>127</v>
      </c>
      <c r="M53" s="21" t="s">
        <v>127</v>
      </c>
      <c r="N53" s="21" t="s">
        <v>128</v>
      </c>
      <c r="O53" s="21" t="s">
        <v>127</v>
      </c>
      <c r="P53" s="21" t="s">
        <v>127</v>
      </c>
      <c r="Q53" s="21" t="s">
        <v>133</v>
      </c>
      <c r="R53" s="21" t="s">
        <v>128</v>
      </c>
      <c r="S53" s="21" t="s">
        <v>127</v>
      </c>
      <c r="T53" s="21" t="s">
        <v>127</v>
      </c>
      <c r="U53" s="21" t="s">
        <v>127</v>
      </c>
      <c r="V53" s="21" t="s">
        <v>127</v>
      </c>
      <c r="W53" s="21" t="s">
        <v>128</v>
      </c>
      <c r="X53" s="20" t="s">
        <v>226</v>
      </c>
      <c r="Y53" s="22" t="n">
        <f aca="false">IF(COUNTIF($F53:$J53,"Yes")+COUNTIF($F53:$J53,"No")=0,"",COUNTIF($F53:$J53,"Yes")/(COUNTIF($F53:$J53,"Yes")+COUNTIF($F53:$J53,"No")))</f>
        <v>1</v>
      </c>
      <c r="Z53" s="22" t="n">
        <f aca="false">IF(COUNTIF($L53:$Q53,"Yes")+COUNTIF($L53:$Q53,"No")=0,"",COUNTIF($L53:$Q53,"Yes")/(COUNTIF($L53:$Q53,"Yes")+COUNTIF($L53:$Q53,"No")))</f>
        <v>0.8</v>
      </c>
      <c r="AA53" s="22" t="n">
        <f aca="false">IF(COUNTIF($S53:$V53,"Yes")+COUNTIF($S53:$V53,"No")=0,"",COUNTIF($S53:$V53,"Yes")/(COUNTIF($S53:$V53,"Yes")+COUNTIF($S53:$V53,"No")))</f>
        <v>1</v>
      </c>
      <c r="AB53" s="22" t="n">
        <f aca="false">IF(OR($C53="",IF($Y53="",0,WeightCX)+IF($Z53="",0,WeightIR)+IF($AA53="",0,WeightIN)=0),"",IF($AD53="Yes",0,(IF($Y53="",0,WeightCX*$Y53)+IF($Z53="",0,WeightIR*$Z53)+IF($AA53="",0,WeightIN*$AA53))/(IF($Y53="",0,WeightCX)+IF($Z53="",0,WeightIR)+IF($AA53="",0,WeightIN))))</f>
        <v>0.92</v>
      </c>
      <c r="AC53" s="23" t="str">
        <f aca="false">IF($AB53="","",IF($AB53&gt;=BandExceeds,"Exceeds",IF($AB53&gt;=BandMeets,"Meets",IF($AB53&gt;=BandNI,"Needs improvement","Unsatisfactory"))))</f>
        <v>Meets</v>
      </c>
      <c r="AD53" s="24" t="str">
        <f aca="false">IF($C53="","",IF(OR($K53="Yes",$R53="Yes",$W53="Yes"),"Yes","No"))</f>
        <v>No</v>
      </c>
    </row>
    <row r="54" customFormat="false" ht="15" hidden="false" customHeight="false" outlineLevel="0" collapsed="false">
      <c r="A54" s="19" t="n">
        <v>46288</v>
      </c>
      <c r="B54" s="20" t="s">
        <v>123</v>
      </c>
      <c r="C54" s="20" t="s">
        <v>150</v>
      </c>
      <c r="D54" s="20" t="s">
        <v>125</v>
      </c>
      <c r="E54" s="20" t="s">
        <v>227</v>
      </c>
      <c r="F54" s="21" t="s">
        <v>127</v>
      </c>
      <c r="G54" s="21" t="s">
        <v>127</v>
      </c>
      <c r="H54" s="21" t="s">
        <v>127</v>
      </c>
      <c r="I54" s="21" t="s">
        <v>127</v>
      </c>
      <c r="J54" s="21" t="s">
        <v>128</v>
      </c>
      <c r="K54" s="21" t="s">
        <v>128</v>
      </c>
      <c r="L54" s="21" t="s">
        <v>127</v>
      </c>
      <c r="M54" s="21" t="s">
        <v>127</v>
      </c>
      <c r="N54" s="21" t="s">
        <v>127</v>
      </c>
      <c r="O54" s="21" t="s">
        <v>127</v>
      </c>
      <c r="P54" s="21" t="s">
        <v>127</v>
      </c>
      <c r="Q54" s="21" t="s">
        <v>127</v>
      </c>
      <c r="R54" s="21" t="s">
        <v>128</v>
      </c>
      <c r="S54" s="21" t="s">
        <v>127</v>
      </c>
      <c r="T54" s="21" t="s">
        <v>127</v>
      </c>
      <c r="U54" s="21" t="s">
        <v>133</v>
      </c>
      <c r="V54" s="21" t="s">
        <v>127</v>
      </c>
      <c r="W54" s="21" t="s">
        <v>128</v>
      </c>
      <c r="X54" s="20" t="s">
        <v>129</v>
      </c>
      <c r="Y54" s="22" t="n">
        <f aca="false">IF(COUNTIF($F54:$J54,"Yes")+COUNTIF($F54:$J54,"No")=0,"",COUNTIF($F54:$J54,"Yes")/(COUNTIF($F54:$J54,"Yes")+COUNTIF($F54:$J54,"No")))</f>
        <v>0.8</v>
      </c>
      <c r="Z54" s="22" t="n">
        <f aca="false">IF(COUNTIF($L54:$Q54,"Yes")+COUNTIF($L54:$Q54,"No")=0,"",COUNTIF($L54:$Q54,"Yes")/(COUNTIF($L54:$Q54,"Yes")+COUNTIF($L54:$Q54,"No")))</f>
        <v>1</v>
      </c>
      <c r="AA54" s="22" t="n">
        <f aca="false">IF(COUNTIF($S54:$V54,"Yes")+COUNTIF($S54:$V54,"No")=0,"",COUNTIF($S54:$V54,"Yes")/(COUNTIF($S54:$V54,"Yes")+COUNTIF($S54:$V54,"No")))</f>
        <v>1</v>
      </c>
      <c r="AB54" s="22" t="n">
        <f aca="false">IF(OR($C54="",IF($Y54="",0,WeightCX)+IF($Z54="",0,WeightIR)+IF($AA54="",0,WeightIN)=0),"",IF($AD54="Yes",0,(IF($Y54="",0,WeightCX*$Y54)+IF($Z54="",0,WeightIR*$Z54)+IF($AA54="",0,WeightIN*$AA54))/(IF($Y54="",0,WeightCX)+IF($Z54="",0,WeightIR)+IF($AA54="",0,WeightIN))))</f>
        <v>0.94</v>
      </c>
      <c r="AC54" s="23" t="str">
        <f aca="false">IF($AB54="","",IF($AB54&gt;=BandExceeds,"Exceeds",IF($AB54&gt;=BandMeets,"Meets",IF($AB54&gt;=BandNI,"Needs improvement","Unsatisfactory"))))</f>
        <v>Meets</v>
      </c>
      <c r="AD54" s="24" t="str">
        <f aca="false">IF($C54="","",IF(OR($K54="Yes",$R54="Yes",$W54="Yes"),"Yes","No"))</f>
        <v>No</v>
      </c>
    </row>
    <row r="55" customFormat="false" ht="15" hidden="false" customHeight="false" outlineLevel="0" collapsed="false">
      <c r="A55" s="19" t="n">
        <v>46289</v>
      </c>
      <c r="B55" s="20" t="s">
        <v>149</v>
      </c>
      <c r="C55" s="20" t="s">
        <v>124</v>
      </c>
      <c r="D55" s="20" t="s">
        <v>125</v>
      </c>
      <c r="E55" s="20" t="s">
        <v>228</v>
      </c>
      <c r="F55" s="21" t="s">
        <v>127</v>
      </c>
      <c r="G55" s="21" t="s">
        <v>127</v>
      </c>
      <c r="H55" s="21" t="s">
        <v>127</v>
      </c>
      <c r="I55" s="21" t="s">
        <v>127</v>
      </c>
      <c r="J55" s="21" t="s">
        <v>128</v>
      </c>
      <c r="K55" s="21" t="s">
        <v>128</v>
      </c>
      <c r="L55" s="21" t="s">
        <v>127</v>
      </c>
      <c r="M55" s="21" t="s">
        <v>127</v>
      </c>
      <c r="N55" s="21" t="s">
        <v>127</v>
      </c>
      <c r="O55" s="21" t="s">
        <v>127</v>
      </c>
      <c r="P55" s="21" t="s">
        <v>127</v>
      </c>
      <c r="Q55" s="21" t="s">
        <v>127</v>
      </c>
      <c r="R55" s="21" t="s">
        <v>128</v>
      </c>
      <c r="S55" s="21" t="s">
        <v>128</v>
      </c>
      <c r="T55" s="21" t="s">
        <v>127</v>
      </c>
      <c r="U55" s="21" t="s">
        <v>133</v>
      </c>
      <c r="V55" s="21" t="s">
        <v>127</v>
      </c>
      <c r="W55" s="21" t="s">
        <v>128</v>
      </c>
      <c r="X55" s="20" t="s">
        <v>229</v>
      </c>
      <c r="Y55" s="22" t="n">
        <f aca="false">IF(COUNTIF($F55:$J55,"Yes")+COUNTIF($F55:$J55,"No")=0,"",COUNTIF($F55:$J55,"Yes")/(COUNTIF($F55:$J55,"Yes")+COUNTIF($F55:$J55,"No")))</f>
        <v>0.8</v>
      </c>
      <c r="Z55" s="22" t="n">
        <f aca="false">IF(COUNTIF($L55:$Q55,"Yes")+COUNTIF($L55:$Q55,"No")=0,"",COUNTIF($L55:$Q55,"Yes")/(COUNTIF($L55:$Q55,"Yes")+COUNTIF($L55:$Q55,"No")))</f>
        <v>1</v>
      </c>
      <c r="AA55" s="22" t="n">
        <f aca="false">IF(COUNTIF($S55:$V55,"Yes")+COUNTIF($S55:$V55,"No")=0,"",COUNTIF($S55:$V55,"Yes")/(COUNTIF($S55:$V55,"Yes")+COUNTIF($S55:$V55,"No")))</f>
        <v>0.666666666666667</v>
      </c>
      <c r="AB55" s="22" t="n">
        <f aca="false">IF(OR($C55="",IF($Y55="",0,WeightCX)+IF($Z55="",0,WeightIR)+IF($AA55="",0,WeightIN)=0),"",IF($AD55="Yes",0,(IF($Y55="",0,WeightCX*$Y55)+IF($Z55="",0,WeightIR*$Z55)+IF($AA55="",0,WeightIN*$AA55))/(IF($Y55="",0,WeightCX)+IF($Z55="",0,WeightIR)+IF($AA55="",0,WeightIN))))</f>
        <v>0.84</v>
      </c>
      <c r="AC55" s="23" t="str">
        <f aca="false">IF($AB55="","",IF($AB55&gt;=BandExceeds,"Exceeds",IF($AB55&gt;=BandMeets,"Meets",IF($AB55&gt;=BandNI,"Needs improvement","Unsatisfactory"))))</f>
        <v>Needs improvement</v>
      </c>
      <c r="AD55" s="24" t="str">
        <f aca="false">IF($C55="","",IF(OR($K55="Yes",$R55="Yes",$W55="Yes"),"Yes","No"))</f>
        <v>No</v>
      </c>
    </row>
    <row r="56" customFormat="false" ht="15" hidden="false" customHeight="false" outlineLevel="0" collapsed="false">
      <c r="A56" s="19" t="n">
        <v>46289</v>
      </c>
      <c r="B56" s="20" t="s">
        <v>130</v>
      </c>
      <c r="C56" s="20" t="s">
        <v>179</v>
      </c>
      <c r="D56" s="20" t="s">
        <v>136</v>
      </c>
      <c r="E56" s="20" t="s">
        <v>230</v>
      </c>
      <c r="F56" s="21" t="s">
        <v>127</v>
      </c>
      <c r="G56" s="21" t="s">
        <v>127</v>
      </c>
      <c r="H56" s="21" t="s">
        <v>127</v>
      </c>
      <c r="I56" s="21" t="s">
        <v>127</v>
      </c>
      <c r="J56" s="21" t="s">
        <v>133</v>
      </c>
      <c r="K56" s="21" t="s">
        <v>128</v>
      </c>
      <c r="L56" s="21" t="s">
        <v>127</v>
      </c>
      <c r="M56" s="21" t="s">
        <v>127</v>
      </c>
      <c r="N56" s="21" t="s">
        <v>127</v>
      </c>
      <c r="O56" s="21" t="s">
        <v>127</v>
      </c>
      <c r="P56" s="21" t="s">
        <v>127</v>
      </c>
      <c r="Q56" s="21" t="s">
        <v>133</v>
      </c>
      <c r="R56" s="21" t="s">
        <v>128</v>
      </c>
      <c r="S56" s="21" t="s">
        <v>127</v>
      </c>
      <c r="T56" s="21" t="s">
        <v>127</v>
      </c>
      <c r="U56" s="21" t="s">
        <v>127</v>
      </c>
      <c r="V56" s="21" t="s">
        <v>127</v>
      </c>
      <c r="W56" s="21" t="s">
        <v>128</v>
      </c>
      <c r="X56" s="20" t="s">
        <v>145</v>
      </c>
      <c r="Y56" s="22" t="n">
        <f aca="false">IF(COUNTIF($F56:$J56,"Yes")+COUNTIF($F56:$J56,"No")=0,"",COUNTIF($F56:$J56,"Yes")/(COUNTIF($F56:$J56,"Yes")+COUNTIF($F56:$J56,"No")))</f>
        <v>1</v>
      </c>
      <c r="Z56" s="22" t="n">
        <f aca="false">IF(COUNTIF($L56:$Q56,"Yes")+COUNTIF($L56:$Q56,"No")=0,"",COUNTIF($L56:$Q56,"Yes")/(COUNTIF($L56:$Q56,"Yes")+COUNTIF($L56:$Q56,"No")))</f>
        <v>1</v>
      </c>
      <c r="AA56" s="22" t="n">
        <f aca="false">IF(COUNTIF($S56:$V56,"Yes")+COUNTIF($S56:$V56,"No")=0,"",COUNTIF($S56:$V56,"Yes")/(COUNTIF($S56:$V56,"Yes")+COUNTIF($S56:$V56,"No")))</f>
        <v>1</v>
      </c>
      <c r="AB56" s="22" t="n">
        <f aca="false">IF(OR($C56="",IF($Y56="",0,WeightCX)+IF($Z56="",0,WeightIR)+IF($AA56="",0,WeightIN)=0),"",IF($AD56="Yes",0,(IF($Y56="",0,WeightCX*$Y56)+IF($Z56="",0,WeightIR*$Z56)+IF($AA56="",0,WeightIN*$AA56))/(IF($Y56="",0,WeightCX)+IF($Z56="",0,WeightIR)+IF($AA56="",0,WeightIN))))</f>
        <v>1</v>
      </c>
      <c r="AC56" s="23" t="str">
        <f aca="false">IF($AB56="","",IF($AB56&gt;=BandExceeds,"Exceeds",IF($AB56&gt;=BandMeets,"Meets",IF($AB56&gt;=BandNI,"Needs improvement","Unsatisfactory"))))</f>
        <v>Exceeds</v>
      </c>
      <c r="AD56" s="24" t="str">
        <f aca="false">IF($C56="","",IF(OR($K56="Yes",$R56="Yes",$W56="Yes"),"Yes","No"))</f>
        <v>No</v>
      </c>
    </row>
    <row r="57" customFormat="false" ht="15" hidden="false" customHeight="false" outlineLevel="0" collapsed="false">
      <c r="A57" s="19" t="n">
        <v>46289</v>
      </c>
      <c r="B57" s="20" t="s">
        <v>123</v>
      </c>
      <c r="C57" s="20" t="s">
        <v>143</v>
      </c>
      <c r="D57" s="20" t="s">
        <v>136</v>
      </c>
      <c r="E57" s="20" t="s">
        <v>231</v>
      </c>
      <c r="F57" s="21" t="s">
        <v>127</v>
      </c>
      <c r="G57" s="21" t="s">
        <v>127</v>
      </c>
      <c r="H57" s="21" t="s">
        <v>127</v>
      </c>
      <c r="I57" s="21" t="s">
        <v>127</v>
      </c>
      <c r="J57" s="21" t="s">
        <v>133</v>
      </c>
      <c r="K57" s="21" t="s">
        <v>128</v>
      </c>
      <c r="L57" s="21" t="s">
        <v>133</v>
      </c>
      <c r="M57" s="21" t="s">
        <v>127</v>
      </c>
      <c r="N57" s="21" t="s">
        <v>127</v>
      </c>
      <c r="O57" s="21" t="s">
        <v>127</v>
      </c>
      <c r="P57" s="21" t="s">
        <v>127</v>
      </c>
      <c r="Q57" s="21" t="s">
        <v>127</v>
      </c>
      <c r="R57" s="21" t="s">
        <v>128</v>
      </c>
      <c r="S57" s="21" t="s">
        <v>127</v>
      </c>
      <c r="T57" s="21" t="s">
        <v>127</v>
      </c>
      <c r="U57" s="21" t="s">
        <v>133</v>
      </c>
      <c r="V57" s="21" t="s">
        <v>127</v>
      </c>
      <c r="W57" s="21" t="s">
        <v>128</v>
      </c>
      <c r="X57" s="20" t="s">
        <v>178</v>
      </c>
      <c r="Y57" s="22" t="n">
        <f aca="false">IF(COUNTIF($F57:$J57,"Yes")+COUNTIF($F57:$J57,"No")=0,"",COUNTIF($F57:$J57,"Yes")/(COUNTIF($F57:$J57,"Yes")+COUNTIF($F57:$J57,"No")))</f>
        <v>1</v>
      </c>
      <c r="Z57" s="22" t="n">
        <f aca="false">IF(COUNTIF($L57:$Q57,"Yes")+COUNTIF($L57:$Q57,"No")=0,"",COUNTIF($L57:$Q57,"Yes")/(COUNTIF($L57:$Q57,"Yes")+COUNTIF($L57:$Q57,"No")))</f>
        <v>1</v>
      </c>
      <c r="AA57" s="22" t="n">
        <f aca="false">IF(COUNTIF($S57:$V57,"Yes")+COUNTIF($S57:$V57,"No")=0,"",COUNTIF($S57:$V57,"Yes")/(COUNTIF($S57:$V57,"Yes")+COUNTIF($S57:$V57,"No")))</f>
        <v>1</v>
      </c>
      <c r="AB57" s="22" t="n">
        <f aca="false">IF(OR($C57="",IF($Y57="",0,WeightCX)+IF($Z57="",0,WeightIR)+IF($AA57="",0,WeightIN)=0),"",IF($AD57="Yes",0,(IF($Y57="",0,WeightCX*$Y57)+IF($Z57="",0,WeightIR*$Z57)+IF($AA57="",0,WeightIN*$AA57))/(IF($Y57="",0,WeightCX)+IF($Z57="",0,WeightIR)+IF($AA57="",0,WeightIN))))</f>
        <v>1</v>
      </c>
      <c r="AC57" s="23" t="str">
        <f aca="false">IF($AB57="","",IF($AB57&gt;=BandExceeds,"Exceeds",IF($AB57&gt;=BandMeets,"Meets",IF($AB57&gt;=BandNI,"Needs improvement","Unsatisfactory"))))</f>
        <v>Exceeds</v>
      </c>
      <c r="AD57" s="24" t="str">
        <f aca="false">IF($C57="","",IF(OR($K57="Yes",$R57="Yes",$W57="Yes"),"Yes","No"))</f>
        <v>No</v>
      </c>
    </row>
    <row r="58" customFormat="false" ht="15" hidden="false" customHeight="false" outlineLevel="0" collapsed="false">
      <c r="A58" s="19" t="n">
        <v>46290</v>
      </c>
      <c r="B58" s="20" t="s">
        <v>149</v>
      </c>
      <c r="C58" s="20" t="s">
        <v>165</v>
      </c>
      <c r="D58" s="20" t="s">
        <v>140</v>
      </c>
      <c r="E58" s="20" t="s">
        <v>232</v>
      </c>
      <c r="F58" s="21" t="s">
        <v>128</v>
      </c>
      <c r="G58" s="21" t="s">
        <v>128</v>
      </c>
      <c r="H58" s="21" t="s">
        <v>127</v>
      </c>
      <c r="I58" s="21" t="s">
        <v>127</v>
      </c>
      <c r="J58" s="21" t="s">
        <v>127</v>
      </c>
      <c r="K58" s="21" t="s">
        <v>128</v>
      </c>
      <c r="L58" s="21" t="s">
        <v>128</v>
      </c>
      <c r="M58" s="21" t="s">
        <v>127</v>
      </c>
      <c r="N58" s="21" t="s">
        <v>127</v>
      </c>
      <c r="O58" s="21" t="s">
        <v>127</v>
      </c>
      <c r="P58" s="21" t="s">
        <v>127</v>
      </c>
      <c r="Q58" s="21" t="s">
        <v>127</v>
      </c>
      <c r="R58" s="21" t="s">
        <v>128</v>
      </c>
      <c r="S58" s="21" t="s">
        <v>127</v>
      </c>
      <c r="T58" s="21" t="s">
        <v>127</v>
      </c>
      <c r="U58" s="21" t="s">
        <v>133</v>
      </c>
      <c r="V58" s="21" t="s">
        <v>127</v>
      </c>
      <c r="W58" s="21" t="s">
        <v>128</v>
      </c>
      <c r="X58" s="20" t="s">
        <v>233</v>
      </c>
      <c r="Y58" s="22" t="n">
        <f aca="false">IF(COUNTIF($F58:$J58,"Yes")+COUNTIF($F58:$J58,"No")=0,"",COUNTIF($F58:$J58,"Yes")/(COUNTIF($F58:$J58,"Yes")+COUNTIF($F58:$J58,"No")))</f>
        <v>0.6</v>
      </c>
      <c r="Z58" s="22" t="n">
        <f aca="false">IF(COUNTIF($L58:$Q58,"Yes")+COUNTIF($L58:$Q58,"No")=0,"",COUNTIF($L58:$Q58,"Yes")/(COUNTIF($L58:$Q58,"Yes")+COUNTIF($L58:$Q58,"No")))</f>
        <v>0.833333333333333</v>
      </c>
      <c r="AA58" s="22" t="n">
        <f aca="false">IF(COUNTIF($S58:$V58,"Yes")+COUNTIF($S58:$V58,"No")=0,"",COUNTIF($S58:$V58,"Yes")/(COUNTIF($S58:$V58,"Yes")+COUNTIF($S58:$V58,"No")))</f>
        <v>1</v>
      </c>
      <c r="AB58" s="22" t="n">
        <f aca="false">IF(OR($C58="",IF($Y58="",0,WeightCX)+IF($Z58="",0,WeightIR)+IF($AA58="",0,WeightIN)=0),"",IF($AD58="Yes",0,(IF($Y58="",0,WeightCX*$Y58)+IF($Z58="",0,WeightIR*$Z58)+IF($AA58="",0,WeightIN*$AA58))/(IF($Y58="",0,WeightCX)+IF($Z58="",0,WeightIR)+IF($AA58="",0,WeightIN))))</f>
        <v>0.813333333333334</v>
      </c>
      <c r="AC58" s="23" t="str">
        <f aca="false">IF($AB58="","",IF($AB58&gt;=BandExceeds,"Exceeds",IF($AB58&gt;=BandMeets,"Meets",IF($AB58&gt;=BandNI,"Needs improvement","Unsatisfactory"))))</f>
        <v>Needs improvement</v>
      </c>
      <c r="AD58" s="24" t="str">
        <f aca="false">IF($C58="","",IF(OR($K58="Yes",$R58="Yes",$W58="Yes"),"Yes","No"))</f>
        <v>No</v>
      </c>
    </row>
    <row r="59" customFormat="false" ht="15" hidden="false" customHeight="false" outlineLevel="0" collapsed="false">
      <c r="A59" s="19" t="n">
        <v>46290</v>
      </c>
      <c r="B59" s="20" t="s">
        <v>123</v>
      </c>
      <c r="C59" s="20" t="s">
        <v>165</v>
      </c>
      <c r="D59" s="20" t="s">
        <v>140</v>
      </c>
      <c r="E59" s="20" t="s">
        <v>234</v>
      </c>
      <c r="F59" s="21" t="s">
        <v>127</v>
      </c>
      <c r="G59" s="21" t="s">
        <v>127</v>
      </c>
      <c r="H59" s="21" t="s">
        <v>128</v>
      </c>
      <c r="I59" s="21" t="s">
        <v>127</v>
      </c>
      <c r="J59" s="21" t="s">
        <v>127</v>
      </c>
      <c r="K59" s="21" t="s">
        <v>128</v>
      </c>
      <c r="L59" s="21" t="s">
        <v>128</v>
      </c>
      <c r="M59" s="21" t="s">
        <v>127</v>
      </c>
      <c r="N59" s="21" t="s">
        <v>127</v>
      </c>
      <c r="O59" s="21" t="s">
        <v>127</v>
      </c>
      <c r="P59" s="21" t="s">
        <v>127</v>
      </c>
      <c r="Q59" s="21" t="s">
        <v>127</v>
      </c>
      <c r="R59" s="21" t="s">
        <v>128</v>
      </c>
      <c r="S59" s="21" t="s">
        <v>127</v>
      </c>
      <c r="T59" s="21" t="s">
        <v>128</v>
      </c>
      <c r="U59" s="21" t="s">
        <v>127</v>
      </c>
      <c r="V59" s="21" t="s">
        <v>127</v>
      </c>
      <c r="W59" s="21" t="s">
        <v>128</v>
      </c>
      <c r="X59" s="20" t="s">
        <v>235</v>
      </c>
      <c r="Y59" s="22" t="n">
        <f aca="false">IF(COUNTIF($F59:$J59,"Yes")+COUNTIF($F59:$J59,"No")=0,"",COUNTIF($F59:$J59,"Yes")/(COUNTIF($F59:$J59,"Yes")+COUNTIF($F59:$J59,"No")))</f>
        <v>0.8</v>
      </c>
      <c r="Z59" s="22" t="n">
        <f aca="false">IF(COUNTIF($L59:$Q59,"Yes")+COUNTIF($L59:$Q59,"No")=0,"",COUNTIF($L59:$Q59,"Yes")/(COUNTIF($L59:$Q59,"Yes")+COUNTIF($L59:$Q59,"No")))</f>
        <v>0.833333333333333</v>
      </c>
      <c r="AA59" s="22" t="n">
        <f aca="false">IF(COUNTIF($S59:$V59,"Yes")+COUNTIF($S59:$V59,"No")=0,"",COUNTIF($S59:$V59,"Yes")/(COUNTIF($S59:$V59,"Yes")+COUNTIF($S59:$V59,"No")))</f>
        <v>0.75</v>
      </c>
      <c r="AB59" s="22" t="n">
        <f aca="false">IF(OR($C59="",IF($Y59="",0,WeightCX)+IF($Z59="",0,WeightIR)+IF($AA59="",0,WeightIN)=0),"",IF($AD59="Yes",0,(IF($Y59="",0,WeightCX*$Y59)+IF($Z59="",0,WeightIR*$Z59)+IF($AA59="",0,WeightIN*$AA59))/(IF($Y59="",0,WeightCX)+IF($Z59="",0,WeightIR)+IF($AA59="",0,WeightIN))))</f>
        <v>0.798333333333333</v>
      </c>
      <c r="AC59" s="23" t="str">
        <f aca="false">IF($AB59="","",IF($AB59&gt;=BandExceeds,"Exceeds",IF($AB59&gt;=BandMeets,"Meets",IF($AB59&gt;=BandNI,"Needs improvement","Unsatisfactory"))))</f>
        <v>Unsatisfactory</v>
      </c>
      <c r="AD59" s="24" t="str">
        <f aca="false">IF($C59="","",IF(OR($K59="Yes",$R59="Yes",$W59="Yes"),"Yes","No"))</f>
        <v>No</v>
      </c>
    </row>
    <row r="60" customFormat="false" ht="15" hidden="false" customHeight="false" outlineLevel="0" collapsed="false">
      <c r="A60" s="19" t="n">
        <v>46293</v>
      </c>
      <c r="B60" s="20" t="s">
        <v>130</v>
      </c>
      <c r="C60" s="20" t="s">
        <v>139</v>
      </c>
      <c r="D60" s="20" t="s">
        <v>125</v>
      </c>
      <c r="E60" s="20" t="s">
        <v>236</v>
      </c>
      <c r="F60" s="21" t="s">
        <v>127</v>
      </c>
      <c r="G60" s="21" t="s">
        <v>127</v>
      </c>
      <c r="H60" s="21" t="s">
        <v>127</v>
      </c>
      <c r="I60" s="21" t="s">
        <v>127</v>
      </c>
      <c r="J60" s="21" t="s">
        <v>127</v>
      </c>
      <c r="K60" s="21" t="s">
        <v>128</v>
      </c>
      <c r="L60" s="21" t="s">
        <v>127</v>
      </c>
      <c r="M60" s="21" t="s">
        <v>128</v>
      </c>
      <c r="N60" s="21" t="s">
        <v>127</v>
      </c>
      <c r="O60" s="21" t="s">
        <v>127</v>
      </c>
      <c r="P60" s="21" t="s">
        <v>127</v>
      </c>
      <c r="Q60" s="21" t="s">
        <v>127</v>
      </c>
      <c r="R60" s="21" t="s">
        <v>128</v>
      </c>
      <c r="S60" s="21" t="s">
        <v>127</v>
      </c>
      <c r="T60" s="21" t="s">
        <v>127</v>
      </c>
      <c r="U60" s="21" t="s">
        <v>128</v>
      </c>
      <c r="V60" s="21" t="s">
        <v>127</v>
      </c>
      <c r="W60" s="21" t="s">
        <v>128</v>
      </c>
      <c r="X60" s="20" t="s">
        <v>237</v>
      </c>
      <c r="Y60" s="22" t="n">
        <f aca="false">IF(COUNTIF($F60:$J60,"Yes")+COUNTIF($F60:$J60,"No")=0,"",COUNTIF($F60:$J60,"Yes")/(COUNTIF($F60:$J60,"Yes")+COUNTIF($F60:$J60,"No")))</f>
        <v>1</v>
      </c>
      <c r="Z60" s="22" t="n">
        <f aca="false">IF(COUNTIF($L60:$Q60,"Yes")+COUNTIF($L60:$Q60,"No")=0,"",COUNTIF($L60:$Q60,"Yes")/(COUNTIF($L60:$Q60,"Yes")+COUNTIF($L60:$Q60,"No")))</f>
        <v>0.833333333333333</v>
      </c>
      <c r="AA60" s="22" t="n">
        <f aca="false">IF(COUNTIF($S60:$V60,"Yes")+COUNTIF($S60:$V60,"No")=0,"",COUNTIF($S60:$V60,"Yes")/(COUNTIF($S60:$V60,"Yes")+COUNTIF($S60:$V60,"No")))</f>
        <v>0.75</v>
      </c>
      <c r="AB60" s="22" t="n">
        <f aca="false">IF(OR($C60="",IF($Y60="",0,WeightCX)+IF($Z60="",0,WeightIR)+IF($AA60="",0,WeightIN)=0),"",IF($AD60="Yes",0,(IF($Y60="",0,WeightCX*$Y60)+IF($Z60="",0,WeightIR*$Z60)+IF($AA60="",0,WeightIN*$AA60))/(IF($Y60="",0,WeightCX)+IF($Z60="",0,WeightIR)+IF($AA60="",0,WeightIN))))</f>
        <v>0.858333333333333</v>
      </c>
      <c r="AC60" s="23" t="str">
        <f aca="false">IF($AB60="","",IF($AB60&gt;=BandExceeds,"Exceeds",IF($AB60&gt;=BandMeets,"Meets",IF($AB60&gt;=BandNI,"Needs improvement","Unsatisfactory"))))</f>
        <v>Meets</v>
      </c>
      <c r="AD60" s="24" t="str">
        <f aca="false">IF($C60="","",IF(OR($K60="Yes",$R60="Yes",$W60="Yes"),"Yes","No"))</f>
        <v>No</v>
      </c>
    </row>
    <row r="61" customFormat="false" ht="15" hidden="false" customHeight="false" outlineLevel="0" collapsed="false">
      <c r="A61" s="19" t="n">
        <v>46293</v>
      </c>
      <c r="B61" s="20" t="s">
        <v>123</v>
      </c>
      <c r="C61" s="20" t="s">
        <v>150</v>
      </c>
      <c r="D61" s="20" t="s">
        <v>125</v>
      </c>
      <c r="E61" s="20" t="s">
        <v>238</v>
      </c>
      <c r="F61" s="21" t="s">
        <v>127</v>
      </c>
      <c r="G61" s="21" t="s">
        <v>127</v>
      </c>
      <c r="H61" s="21" t="s">
        <v>127</v>
      </c>
      <c r="I61" s="21" t="s">
        <v>127</v>
      </c>
      <c r="J61" s="21" t="s">
        <v>127</v>
      </c>
      <c r="K61" s="21" t="s">
        <v>128</v>
      </c>
      <c r="L61" s="21" t="s">
        <v>127</v>
      </c>
      <c r="M61" s="21" t="s">
        <v>127</v>
      </c>
      <c r="N61" s="21" t="s">
        <v>128</v>
      </c>
      <c r="O61" s="21" t="s">
        <v>128</v>
      </c>
      <c r="P61" s="21" t="s">
        <v>127</v>
      </c>
      <c r="Q61" s="21" t="s">
        <v>127</v>
      </c>
      <c r="R61" s="21" t="s">
        <v>128</v>
      </c>
      <c r="S61" s="21" t="s">
        <v>127</v>
      </c>
      <c r="T61" s="21" t="s">
        <v>127</v>
      </c>
      <c r="U61" s="21" t="s">
        <v>127</v>
      </c>
      <c r="V61" s="21" t="s">
        <v>127</v>
      </c>
      <c r="W61" s="21" t="s">
        <v>128</v>
      </c>
      <c r="X61" s="20" t="s">
        <v>164</v>
      </c>
      <c r="Y61" s="22" t="n">
        <f aca="false">IF(COUNTIF($F61:$J61,"Yes")+COUNTIF($F61:$J61,"No")=0,"",COUNTIF($F61:$J61,"Yes")/(COUNTIF($F61:$J61,"Yes")+COUNTIF($F61:$J61,"No")))</f>
        <v>1</v>
      </c>
      <c r="Z61" s="22" t="n">
        <f aca="false">IF(COUNTIF($L61:$Q61,"Yes")+COUNTIF($L61:$Q61,"No")=0,"",COUNTIF($L61:$Q61,"Yes")/(COUNTIF($L61:$Q61,"Yes")+COUNTIF($L61:$Q61,"No")))</f>
        <v>0.666666666666667</v>
      </c>
      <c r="AA61" s="22" t="n">
        <f aca="false">IF(COUNTIF($S61:$V61,"Yes")+COUNTIF($S61:$V61,"No")=0,"",COUNTIF($S61:$V61,"Yes")/(COUNTIF($S61:$V61,"Yes")+COUNTIF($S61:$V61,"No")))</f>
        <v>1</v>
      </c>
      <c r="AB61" s="22" t="n">
        <f aca="false">IF(OR($C61="",IF($Y61="",0,WeightCX)+IF($Z61="",0,WeightIR)+IF($AA61="",0,WeightIN)=0),"",IF($AD61="Yes",0,(IF($Y61="",0,WeightCX*$Y61)+IF($Z61="",0,WeightIR*$Z61)+IF($AA61="",0,WeightIN*$AA61))/(IF($Y61="",0,WeightCX)+IF($Z61="",0,WeightIR)+IF($AA61="",0,WeightIN))))</f>
        <v>0.866666666666667</v>
      </c>
      <c r="AC61" s="23" t="str">
        <f aca="false">IF($AB61="","",IF($AB61&gt;=BandExceeds,"Exceeds",IF($AB61&gt;=BandMeets,"Meets",IF($AB61&gt;=BandNI,"Needs improvement","Unsatisfactory"))))</f>
        <v>Meets</v>
      </c>
      <c r="AD61" s="24" t="str">
        <f aca="false">IF($C61="","",IF(OR($K61="Yes",$R61="Yes",$W61="Yes"),"Yes","No"))</f>
        <v>No</v>
      </c>
    </row>
    <row r="62" customFormat="false" ht="15" hidden="false" customHeight="false" outlineLevel="0" collapsed="false">
      <c r="A62" s="19"/>
      <c r="B62" s="20"/>
      <c r="C62" s="20"/>
      <c r="D62" s="20"/>
      <c r="E62" s="20"/>
      <c r="F62" s="21"/>
      <c r="G62" s="21"/>
      <c r="H62" s="21"/>
      <c r="I62" s="21"/>
      <c r="J62" s="21"/>
      <c r="K62" s="21"/>
      <c r="L62" s="21"/>
      <c r="M62" s="21"/>
      <c r="N62" s="21"/>
      <c r="O62" s="21"/>
      <c r="P62" s="21"/>
      <c r="Q62" s="21"/>
      <c r="R62" s="21"/>
      <c r="S62" s="21"/>
      <c r="T62" s="21"/>
      <c r="U62" s="21"/>
      <c r="V62" s="21"/>
      <c r="W62" s="21"/>
      <c r="X62" s="20"/>
      <c r="Y62" s="22" t="str">
        <f aca="false">IF(COUNTIF($F62:$J62,"Yes")+COUNTIF($F62:$J62,"No")=0,"",COUNTIF($F62:$J62,"Yes")/(COUNTIF($F62:$J62,"Yes")+COUNTIF($F62:$J62,"No")))</f>
        <v/>
      </c>
      <c r="Z62" s="22" t="str">
        <f aca="false">IF(COUNTIF($L62:$Q62,"Yes")+COUNTIF($L62:$Q62,"No")=0,"",COUNTIF($L62:$Q62,"Yes")/(COUNTIF($L62:$Q62,"Yes")+COUNTIF($L62:$Q62,"No")))</f>
        <v/>
      </c>
      <c r="AA62" s="22" t="str">
        <f aca="false">IF(COUNTIF($S62:$V62,"Yes")+COUNTIF($S62:$V62,"No")=0,"",COUNTIF($S62:$V62,"Yes")/(COUNTIF($S62:$V62,"Yes")+COUNTIF($S62:$V62,"No")))</f>
        <v/>
      </c>
      <c r="AB62" s="22" t="str">
        <f aca="false">IF(OR($C62="",IF($Y62="",0,WeightCX)+IF($Z62="",0,WeightIR)+IF($AA62="",0,WeightIN)=0),"",IF($AD62="Yes",0,(IF($Y62="",0,WeightCX*$Y62)+IF($Z62="",0,WeightIR*$Z62)+IF($AA62="",0,WeightIN*$AA62))/(IF($Y62="",0,WeightCX)+IF($Z62="",0,WeightIR)+IF($AA62="",0,WeightIN))))</f>
        <v/>
      </c>
      <c r="AC62" s="23" t="str">
        <f aca="false">IF($AB62="","",IF($AB62&gt;=BandExceeds,"Exceeds",IF($AB62&gt;=BandMeets,"Meets",IF($AB62&gt;=BandNI,"Needs improvement","Unsatisfactory"))))</f>
        <v/>
      </c>
      <c r="AD62" s="24" t="str">
        <f aca="false">IF($C62="","",IF(OR($K62="Yes",$R62="Yes",$W62="Yes"),"Yes","No"))</f>
        <v/>
      </c>
    </row>
    <row r="63" customFormat="false" ht="15" hidden="false" customHeight="false" outlineLevel="0" collapsed="false">
      <c r="A63" s="19"/>
      <c r="B63" s="20"/>
      <c r="C63" s="20"/>
      <c r="D63" s="20"/>
      <c r="E63" s="20"/>
      <c r="F63" s="21"/>
      <c r="G63" s="21"/>
      <c r="H63" s="21"/>
      <c r="I63" s="21"/>
      <c r="J63" s="21"/>
      <c r="K63" s="21"/>
      <c r="L63" s="21"/>
      <c r="M63" s="21"/>
      <c r="N63" s="21"/>
      <c r="O63" s="21"/>
      <c r="P63" s="21"/>
      <c r="Q63" s="21"/>
      <c r="R63" s="21"/>
      <c r="S63" s="21"/>
      <c r="T63" s="21"/>
      <c r="U63" s="21"/>
      <c r="V63" s="21"/>
      <c r="W63" s="21"/>
      <c r="X63" s="20"/>
      <c r="Y63" s="22" t="str">
        <f aca="false">IF(COUNTIF($F63:$J63,"Yes")+COUNTIF($F63:$J63,"No")=0,"",COUNTIF($F63:$J63,"Yes")/(COUNTIF($F63:$J63,"Yes")+COUNTIF($F63:$J63,"No")))</f>
        <v/>
      </c>
      <c r="Z63" s="22" t="str">
        <f aca="false">IF(COUNTIF($L63:$Q63,"Yes")+COUNTIF($L63:$Q63,"No")=0,"",COUNTIF($L63:$Q63,"Yes")/(COUNTIF($L63:$Q63,"Yes")+COUNTIF($L63:$Q63,"No")))</f>
        <v/>
      </c>
      <c r="AA63" s="22" t="str">
        <f aca="false">IF(COUNTIF($S63:$V63,"Yes")+COUNTIF($S63:$V63,"No")=0,"",COUNTIF($S63:$V63,"Yes")/(COUNTIF($S63:$V63,"Yes")+COUNTIF($S63:$V63,"No")))</f>
        <v/>
      </c>
      <c r="AB63" s="22" t="str">
        <f aca="false">IF(OR($C63="",IF($Y63="",0,WeightCX)+IF($Z63="",0,WeightIR)+IF($AA63="",0,WeightIN)=0),"",IF($AD63="Yes",0,(IF($Y63="",0,WeightCX*$Y63)+IF($Z63="",0,WeightIR*$Z63)+IF($AA63="",0,WeightIN*$AA63))/(IF($Y63="",0,WeightCX)+IF($Z63="",0,WeightIR)+IF($AA63="",0,WeightIN))))</f>
        <v/>
      </c>
      <c r="AC63" s="23" t="str">
        <f aca="false">IF($AB63="","",IF($AB63&gt;=BandExceeds,"Exceeds",IF($AB63&gt;=BandMeets,"Meets",IF($AB63&gt;=BandNI,"Needs improvement","Unsatisfactory"))))</f>
        <v/>
      </c>
      <c r="AD63" s="24" t="str">
        <f aca="false">IF($C63="","",IF(OR($K63="Yes",$R63="Yes",$W63="Yes"),"Yes","No"))</f>
        <v/>
      </c>
    </row>
    <row r="64" customFormat="false" ht="15" hidden="false" customHeight="false" outlineLevel="0" collapsed="false">
      <c r="A64" s="19"/>
      <c r="B64" s="20"/>
      <c r="C64" s="20"/>
      <c r="D64" s="20"/>
      <c r="E64" s="20"/>
      <c r="F64" s="21"/>
      <c r="G64" s="21"/>
      <c r="H64" s="21"/>
      <c r="I64" s="21"/>
      <c r="J64" s="21"/>
      <c r="K64" s="21"/>
      <c r="L64" s="21"/>
      <c r="M64" s="21"/>
      <c r="N64" s="21"/>
      <c r="O64" s="21"/>
      <c r="P64" s="21"/>
      <c r="Q64" s="21"/>
      <c r="R64" s="21"/>
      <c r="S64" s="21"/>
      <c r="T64" s="21"/>
      <c r="U64" s="21"/>
      <c r="V64" s="21"/>
      <c r="W64" s="21"/>
      <c r="X64" s="20"/>
      <c r="Y64" s="22" t="str">
        <f aca="false">IF(COUNTIF($F64:$J64,"Yes")+COUNTIF($F64:$J64,"No")=0,"",COUNTIF($F64:$J64,"Yes")/(COUNTIF($F64:$J64,"Yes")+COUNTIF($F64:$J64,"No")))</f>
        <v/>
      </c>
      <c r="Z64" s="22" t="str">
        <f aca="false">IF(COUNTIF($L64:$Q64,"Yes")+COUNTIF($L64:$Q64,"No")=0,"",COUNTIF($L64:$Q64,"Yes")/(COUNTIF($L64:$Q64,"Yes")+COUNTIF($L64:$Q64,"No")))</f>
        <v/>
      </c>
      <c r="AA64" s="22" t="str">
        <f aca="false">IF(COUNTIF($S64:$V64,"Yes")+COUNTIF($S64:$V64,"No")=0,"",COUNTIF($S64:$V64,"Yes")/(COUNTIF($S64:$V64,"Yes")+COUNTIF($S64:$V64,"No")))</f>
        <v/>
      </c>
      <c r="AB64" s="22" t="str">
        <f aca="false">IF(OR($C64="",IF($Y64="",0,WeightCX)+IF($Z64="",0,WeightIR)+IF($AA64="",0,WeightIN)=0),"",IF($AD64="Yes",0,(IF($Y64="",0,WeightCX*$Y64)+IF($Z64="",0,WeightIR*$Z64)+IF($AA64="",0,WeightIN*$AA64))/(IF($Y64="",0,WeightCX)+IF($Z64="",0,WeightIR)+IF($AA64="",0,WeightIN))))</f>
        <v/>
      </c>
      <c r="AC64" s="23" t="str">
        <f aca="false">IF($AB64="","",IF($AB64&gt;=BandExceeds,"Exceeds",IF($AB64&gt;=BandMeets,"Meets",IF($AB64&gt;=BandNI,"Needs improvement","Unsatisfactory"))))</f>
        <v/>
      </c>
      <c r="AD64" s="24" t="str">
        <f aca="false">IF($C64="","",IF(OR($K64="Yes",$R64="Yes",$W64="Yes"),"Yes","No"))</f>
        <v/>
      </c>
    </row>
    <row r="65" customFormat="false" ht="15" hidden="false" customHeight="false" outlineLevel="0" collapsed="false">
      <c r="A65" s="19"/>
      <c r="B65" s="20"/>
      <c r="C65" s="20"/>
      <c r="D65" s="20"/>
      <c r="E65" s="20"/>
      <c r="F65" s="21"/>
      <c r="G65" s="21"/>
      <c r="H65" s="21"/>
      <c r="I65" s="21"/>
      <c r="J65" s="21"/>
      <c r="K65" s="21"/>
      <c r="L65" s="21"/>
      <c r="M65" s="21"/>
      <c r="N65" s="21"/>
      <c r="O65" s="21"/>
      <c r="P65" s="21"/>
      <c r="Q65" s="21"/>
      <c r="R65" s="21"/>
      <c r="S65" s="21"/>
      <c r="T65" s="21"/>
      <c r="U65" s="21"/>
      <c r="V65" s="21"/>
      <c r="W65" s="21"/>
      <c r="X65" s="20"/>
      <c r="Y65" s="22" t="str">
        <f aca="false">IF(COUNTIF($F65:$J65,"Yes")+COUNTIF($F65:$J65,"No")=0,"",COUNTIF($F65:$J65,"Yes")/(COUNTIF($F65:$J65,"Yes")+COUNTIF($F65:$J65,"No")))</f>
        <v/>
      </c>
      <c r="Z65" s="22" t="str">
        <f aca="false">IF(COUNTIF($L65:$Q65,"Yes")+COUNTIF($L65:$Q65,"No")=0,"",COUNTIF($L65:$Q65,"Yes")/(COUNTIF($L65:$Q65,"Yes")+COUNTIF($L65:$Q65,"No")))</f>
        <v/>
      </c>
      <c r="AA65" s="22" t="str">
        <f aca="false">IF(COUNTIF($S65:$V65,"Yes")+COUNTIF($S65:$V65,"No")=0,"",COUNTIF($S65:$V65,"Yes")/(COUNTIF($S65:$V65,"Yes")+COUNTIF($S65:$V65,"No")))</f>
        <v/>
      </c>
      <c r="AB65" s="22" t="str">
        <f aca="false">IF(OR($C65="",IF($Y65="",0,WeightCX)+IF($Z65="",0,WeightIR)+IF($AA65="",0,WeightIN)=0),"",IF($AD65="Yes",0,(IF($Y65="",0,WeightCX*$Y65)+IF($Z65="",0,WeightIR*$Z65)+IF($AA65="",0,WeightIN*$AA65))/(IF($Y65="",0,WeightCX)+IF($Z65="",0,WeightIR)+IF($AA65="",0,WeightIN))))</f>
        <v/>
      </c>
      <c r="AC65" s="23" t="str">
        <f aca="false">IF($AB65="","",IF($AB65&gt;=BandExceeds,"Exceeds",IF($AB65&gt;=BandMeets,"Meets",IF($AB65&gt;=BandNI,"Needs improvement","Unsatisfactory"))))</f>
        <v/>
      </c>
      <c r="AD65" s="24" t="str">
        <f aca="false">IF($C65="","",IF(OR($K65="Yes",$R65="Yes",$W65="Yes"),"Yes","No"))</f>
        <v/>
      </c>
    </row>
    <row r="66" customFormat="false" ht="15" hidden="false" customHeight="false" outlineLevel="0" collapsed="false">
      <c r="A66" s="19"/>
      <c r="B66" s="20"/>
      <c r="C66" s="20"/>
      <c r="D66" s="20"/>
      <c r="E66" s="20"/>
      <c r="F66" s="21"/>
      <c r="G66" s="21"/>
      <c r="H66" s="21"/>
      <c r="I66" s="21"/>
      <c r="J66" s="21"/>
      <c r="K66" s="21"/>
      <c r="L66" s="21"/>
      <c r="M66" s="21"/>
      <c r="N66" s="21"/>
      <c r="O66" s="21"/>
      <c r="P66" s="21"/>
      <c r="Q66" s="21"/>
      <c r="R66" s="21"/>
      <c r="S66" s="21"/>
      <c r="T66" s="21"/>
      <c r="U66" s="21"/>
      <c r="V66" s="21"/>
      <c r="W66" s="21"/>
      <c r="X66" s="20"/>
      <c r="Y66" s="22" t="str">
        <f aca="false">IF(COUNTIF($F66:$J66,"Yes")+COUNTIF($F66:$J66,"No")=0,"",COUNTIF($F66:$J66,"Yes")/(COUNTIF($F66:$J66,"Yes")+COUNTIF($F66:$J66,"No")))</f>
        <v/>
      </c>
      <c r="Z66" s="22" t="str">
        <f aca="false">IF(COUNTIF($L66:$Q66,"Yes")+COUNTIF($L66:$Q66,"No")=0,"",COUNTIF($L66:$Q66,"Yes")/(COUNTIF($L66:$Q66,"Yes")+COUNTIF($L66:$Q66,"No")))</f>
        <v/>
      </c>
      <c r="AA66" s="22" t="str">
        <f aca="false">IF(COUNTIF($S66:$V66,"Yes")+COUNTIF($S66:$V66,"No")=0,"",COUNTIF($S66:$V66,"Yes")/(COUNTIF($S66:$V66,"Yes")+COUNTIF($S66:$V66,"No")))</f>
        <v/>
      </c>
      <c r="AB66" s="22" t="str">
        <f aca="false">IF(OR($C66="",IF($Y66="",0,WeightCX)+IF($Z66="",0,WeightIR)+IF($AA66="",0,WeightIN)=0),"",IF($AD66="Yes",0,(IF($Y66="",0,WeightCX*$Y66)+IF($Z66="",0,WeightIR*$Z66)+IF($AA66="",0,WeightIN*$AA66))/(IF($Y66="",0,WeightCX)+IF($Z66="",0,WeightIR)+IF($AA66="",0,WeightIN))))</f>
        <v/>
      </c>
      <c r="AC66" s="23" t="str">
        <f aca="false">IF($AB66="","",IF($AB66&gt;=BandExceeds,"Exceeds",IF($AB66&gt;=BandMeets,"Meets",IF($AB66&gt;=BandNI,"Needs improvement","Unsatisfactory"))))</f>
        <v/>
      </c>
      <c r="AD66" s="24" t="str">
        <f aca="false">IF($C66="","",IF(OR($K66="Yes",$R66="Yes",$W66="Yes"),"Yes","No"))</f>
        <v/>
      </c>
    </row>
    <row r="67" customFormat="false" ht="15" hidden="false" customHeight="false" outlineLevel="0" collapsed="false">
      <c r="A67" s="19"/>
      <c r="B67" s="20"/>
      <c r="C67" s="20"/>
      <c r="D67" s="20"/>
      <c r="E67" s="20"/>
      <c r="F67" s="21"/>
      <c r="G67" s="21"/>
      <c r="H67" s="21"/>
      <c r="I67" s="21"/>
      <c r="J67" s="21"/>
      <c r="K67" s="21"/>
      <c r="L67" s="21"/>
      <c r="M67" s="21"/>
      <c r="N67" s="21"/>
      <c r="O67" s="21"/>
      <c r="P67" s="21"/>
      <c r="Q67" s="21"/>
      <c r="R67" s="21"/>
      <c r="S67" s="21"/>
      <c r="T67" s="21"/>
      <c r="U67" s="21"/>
      <c r="V67" s="21"/>
      <c r="W67" s="21"/>
      <c r="X67" s="20"/>
      <c r="Y67" s="22" t="str">
        <f aca="false">IF(COUNTIF($F67:$J67,"Yes")+COUNTIF($F67:$J67,"No")=0,"",COUNTIF($F67:$J67,"Yes")/(COUNTIF($F67:$J67,"Yes")+COUNTIF($F67:$J67,"No")))</f>
        <v/>
      </c>
      <c r="Z67" s="22" t="str">
        <f aca="false">IF(COUNTIF($L67:$Q67,"Yes")+COUNTIF($L67:$Q67,"No")=0,"",COUNTIF($L67:$Q67,"Yes")/(COUNTIF($L67:$Q67,"Yes")+COUNTIF($L67:$Q67,"No")))</f>
        <v/>
      </c>
      <c r="AA67" s="22" t="str">
        <f aca="false">IF(COUNTIF($S67:$V67,"Yes")+COUNTIF($S67:$V67,"No")=0,"",COUNTIF($S67:$V67,"Yes")/(COUNTIF($S67:$V67,"Yes")+COUNTIF($S67:$V67,"No")))</f>
        <v/>
      </c>
      <c r="AB67" s="22" t="str">
        <f aca="false">IF(OR($C67="",IF($Y67="",0,WeightCX)+IF($Z67="",0,WeightIR)+IF($AA67="",0,WeightIN)=0),"",IF($AD67="Yes",0,(IF($Y67="",0,WeightCX*$Y67)+IF($Z67="",0,WeightIR*$Z67)+IF($AA67="",0,WeightIN*$AA67))/(IF($Y67="",0,WeightCX)+IF($Z67="",0,WeightIR)+IF($AA67="",0,WeightIN))))</f>
        <v/>
      </c>
      <c r="AC67" s="23" t="str">
        <f aca="false">IF($AB67="","",IF($AB67&gt;=BandExceeds,"Exceeds",IF($AB67&gt;=BandMeets,"Meets",IF($AB67&gt;=BandNI,"Needs improvement","Unsatisfactory"))))</f>
        <v/>
      </c>
      <c r="AD67" s="24" t="str">
        <f aca="false">IF($C67="","",IF(OR($K67="Yes",$R67="Yes",$W67="Yes"),"Yes","No"))</f>
        <v/>
      </c>
    </row>
    <row r="68" customFormat="false" ht="15" hidden="false" customHeight="false" outlineLevel="0" collapsed="false">
      <c r="A68" s="19"/>
      <c r="B68" s="20"/>
      <c r="C68" s="20"/>
      <c r="D68" s="20"/>
      <c r="E68" s="20"/>
      <c r="F68" s="21"/>
      <c r="G68" s="21"/>
      <c r="H68" s="21"/>
      <c r="I68" s="21"/>
      <c r="J68" s="21"/>
      <c r="K68" s="21"/>
      <c r="L68" s="21"/>
      <c r="M68" s="21"/>
      <c r="N68" s="21"/>
      <c r="O68" s="21"/>
      <c r="P68" s="21"/>
      <c r="Q68" s="21"/>
      <c r="R68" s="21"/>
      <c r="S68" s="21"/>
      <c r="T68" s="21"/>
      <c r="U68" s="21"/>
      <c r="V68" s="21"/>
      <c r="W68" s="21"/>
      <c r="X68" s="20"/>
      <c r="Y68" s="22" t="str">
        <f aca="false">IF(COUNTIF($F68:$J68,"Yes")+COUNTIF($F68:$J68,"No")=0,"",COUNTIF($F68:$J68,"Yes")/(COUNTIF($F68:$J68,"Yes")+COUNTIF($F68:$J68,"No")))</f>
        <v/>
      </c>
      <c r="Z68" s="22" t="str">
        <f aca="false">IF(COUNTIF($L68:$Q68,"Yes")+COUNTIF($L68:$Q68,"No")=0,"",COUNTIF($L68:$Q68,"Yes")/(COUNTIF($L68:$Q68,"Yes")+COUNTIF($L68:$Q68,"No")))</f>
        <v/>
      </c>
      <c r="AA68" s="22" t="str">
        <f aca="false">IF(COUNTIF($S68:$V68,"Yes")+COUNTIF($S68:$V68,"No")=0,"",COUNTIF($S68:$V68,"Yes")/(COUNTIF($S68:$V68,"Yes")+COUNTIF($S68:$V68,"No")))</f>
        <v/>
      </c>
      <c r="AB68" s="22" t="str">
        <f aca="false">IF(OR($C68="",IF($Y68="",0,WeightCX)+IF($Z68="",0,WeightIR)+IF($AA68="",0,WeightIN)=0),"",IF($AD68="Yes",0,(IF($Y68="",0,WeightCX*$Y68)+IF($Z68="",0,WeightIR*$Z68)+IF($AA68="",0,WeightIN*$AA68))/(IF($Y68="",0,WeightCX)+IF($Z68="",0,WeightIR)+IF($AA68="",0,WeightIN))))</f>
        <v/>
      </c>
      <c r="AC68" s="23" t="str">
        <f aca="false">IF($AB68="","",IF($AB68&gt;=BandExceeds,"Exceeds",IF($AB68&gt;=BandMeets,"Meets",IF($AB68&gt;=BandNI,"Needs improvement","Unsatisfactory"))))</f>
        <v/>
      </c>
      <c r="AD68" s="24" t="str">
        <f aca="false">IF($C68="","",IF(OR($K68="Yes",$R68="Yes",$W68="Yes"),"Yes","No"))</f>
        <v/>
      </c>
    </row>
    <row r="69" customFormat="false" ht="15" hidden="false" customHeight="false" outlineLevel="0" collapsed="false">
      <c r="A69" s="19"/>
      <c r="B69" s="20"/>
      <c r="C69" s="20"/>
      <c r="D69" s="20"/>
      <c r="E69" s="20"/>
      <c r="F69" s="21"/>
      <c r="G69" s="21"/>
      <c r="H69" s="21"/>
      <c r="I69" s="21"/>
      <c r="J69" s="21"/>
      <c r="K69" s="21"/>
      <c r="L69" s="21"/>
      <c r="M69" s="21"/>
      <c r="N69" s="21"/>
      <c r="O69" s="21"/>
      <c r="P69" s="21"/>
      <c r="Q69" s="21"/>
      <c r="R69" s="21"/>
      <c r="S69" s="21"/>
      <c r="T69" s="21"/>
      <c r="U69" s="21"/>
      <c r="V69" s="21"/>
      <c r="W69" s="21"/>
      <c r="X69" s="20"/>
      <c r="Y69" s="22" t="str">
        <f aca="false">IF(COUNTIF($F69:$J69,"Yes")+COUNTIF($F69:$J69,"No")=0,"",COUNTIF($F69:$J69,"Yes")/(COUNTIF($F69:$J69,"Yes")+COUNTIF($F69:$J69,"No")))</f>
        <v/>
      </c>
      <c r="Z69" s="22" t="str">
        <f aca="false">IF(COUNTIF($L69:$Q69,"Yes")+COUNTIF($L69:$Q69,"No")=0,"",COUNTIF($L69:$Q69,"Yes")/(COUNTIF($L69:$Q69,"Yes")+COUNTIF($L69:$Q69,"No")))</f>
        <v/>
      </c>
      <c r="AA69" s="22" t="str">
        <f aca="false">IF(COUNTIF($S69:$V69,"Yes")+COUNTIF($S69:$V69,"No")=0,"",COUNTIF($S69:$V69,"Yes")/(COUNTIF($S69:$V69,"Yes")+COUNTIF($S69:$V69,"No")))</f>
        <v/>
      </c>
      <c r="AB69" s="22" t="str">
        <f aca="false">IF(OR($C69="",IF($Y69="",0,WeightCX)+IF($Z69="",0,WeightIR)+IF($AA69="",0,WeightIN)=0),"",IF($AD69="Yes",0,(IF($Y69="",0,WeightCX*$Y69)+IF($Z69="",0,WeightIR*$Z69)+IF($AA69="",0,WeightIN*$AA69))/(IF($Y69="",0,WeightCX)+IF($Z69="",0,WeightIR)+IF($AA69="",0,WeightIN))))</f>
        <v/>
      </c>
      <c r="AC69" s="23" t="str">
        <f aca="false">IF($AB69="","",IF($AB69&gt;=BandExceeds,"Exceeds",IF($AB69&gt;=BandMeets,"Meets",IF($AB69&gt;=BandNI,"Needs improvement","Unsatisfactory"))))</f>
        <v/>
      </c>
      <c r="AD69" s="24" t="str">
        <f aca="false">IF($C69="","",IF(OR($K69="Yes",$R69="Yes",$W69="Yes"),"Yes","No"))</f>
        <v/>
      </c>
    </row>
    <row r="70" customFormat="false" ht="15" hidden="false" customHeight="false" outlineLevel="0" collapsed="false">
      <c r="A70" s="19"/>
      <c r="B70" s="20"/>
      <c r="C70" s="20"/>
      <c r="D70" s="20"/>
      <c r="E70" s="20"/>
      <c r="F70" s="21"/>
      <c r="G70" s="21"/>
      <c r="H70" s="21"/>
      <c r="I70" s="21"/>
      <c r="J70" s="21"/>
      <c r="K70" s="21"/>
      <c r="L70" s="21"/>
      <c r="M70" s="21"/>
      <c r="N70" s="21"/>
      <c r="O70" s="21"/>
      <c r="P70" s="21"/>
      <c r="Q70" s="21"/>
      <c r="R70" s="21"/>
      <c r="S70" s="21"/>
      <c r="T70" s="21"/>
      <c r="U70" s="21"/>
      <c r="V70" s="21"/>
      <c r="W70" s="21"/>
      <c r="X70" s="20"/>
      <c r="Y70" s="22" t="str">
        <f aca="false">IF(COUNTIF($F70:$J70,"Yes")+COUNTIF($F70:$J70,"No")=0,"",COUNTIF($F70:$J70,"Yes")/(COUNTIF($F70:$J70,"Yes")+COUNTIF($F70:$J70,"No")))</f>
        <v/>
      </c>
      <c r="Z70" s="22" t="str">
        <f aca="false">IF(COUNTIF($L70:$Q70,"Yes")+COUNTIF($L70:$Q70,"No")=0,"",COUNTIF($L70:$Q70,"Yes")/(COUNTIF($L70:$Q70,"Yes")+COUNTIF($L70:$Q70,"No")))</f>
        <v/>
      </c>
      <c r="AA70" s="22" t="str">
        <f aca="false">IF(COUNTIF($S70:$V70,"Yes")+COUNTIF($S70:$V70,"No")=0,"",COUNTIF($S70:$V70,"Yes")/(COUNTIF($S70:$V70,"Yes")+COUNTIF($S70:$V70,"No")))</f>
        <v/>
      </c>
      <c r="AB70" s="22" t="str">
        <f aca="false">IF(OR($C70="",IF($Y70="",0,WeightCX)+IF($Z70="",0,WeightIR)+IF($AA70="",0,WeightIN)=0),"",IF($AD70="Yes",0,(IF($Y70="",0,WeightCX*$Y70)+IF($Z70="",0,WeightIR*$Z70)+IF($AA70="",0,WeightIN*$AA70))/(IF($Y70="",0,WeightCX)+IF($Z70="",0,WeightIR)+IF($AA70="",0,WeightIN))))</f>
        <v/>
      </c>
      <c r="AC70" s="23" t="str">
        <f aca="false">IF($AB70="","",IF($AB70&gt;=BandExceeds,"Exceeds",IF($AB70&gt;=BandMeets,"Meets",IF($AB70&gt;=BandNI,"Needs improvement","Unsatisfactory"))))</f>
        <v/>
      </c>
      <c r="AD70" s="24" t="str">
        <f aca="false">IF($C70="","",IF(OR($K70="Yes",$R70="Yes",$W70="Yes"),"Yes","No"))</f>
        <v/>
      </c>
    </row>
    <row r="71" customFormat="false" ht="15" hidden="false" customHeight="false" outlineLevel="0" collapsed="false">
      <c r="A71" s="19"/>
      <c r="B71" s="20"/>
      <c r="C71" s="20"/>
      <c r="D71" s="20"/>
      <c r="E71" s="20"/>
      <c r="F71" s="21"/>
      <c r="G71" s="21"/>
      <c r="H71" s="21"/>
      <c r="I71" s="21"/>
      <c r="J71" s="21"/>
      <c r="K71" s="21"/>
      <c r="L71" s="21"/>
      <c r="M71" s="21"/>
      <c r="N71" s="21"/>
      <c r="O71" s="21"/>
      <c r="P71" s="21"/>
      <c r="Q71" s="21"/>
      <c r="R71" s="21"/>
      <c r="S71" s="21"/>
      <c r="T71" s="21"/>
      <c r="U71" s="21"/>
      <c r="V71" s="21"/>
      <c r="W71" s="21"/>
      <c r="X71" s="20"/>
      <c r="Y71" s="22" t="str">
        <f aca="false">IF(COUNTIF($F71:$J71,"Yes")+COUNTIF($F71:$J71,"No")=0,"",COUNTIF($F71:$J71,"Yes")/(COUNTIF($F71:$J71,"Yes")+COUNTIF($F71:$J71,"No")))</f>
        <v/>
      </c>
      <c r="Z71" s="22" t="str">
        <f aca="false">IF(COUNTIF($L71:$Q71,"Yes")+COUNTIF($L71:$Q71,"No")=0,"",COUNTIF($L71:$Q71,"Yes")/(COUNTIF($L71:$Q71,"Yes")+COUNTIF($L71:$Q71,"No")))</f>
        <v/>
      </c>
      <c r="AA71" s="22" t="str">
        <f aca="false">IF(COUNTIF($S71:$V71,"Yes")+COUNTIF($S71:$V71,"No")=0,"",COUNTIF($S71:$V71,"Yes")/(COUNTIF($S71:$V71,"Yes")+COUNTIF($S71:$V71,"No")))</f>
        <v/>
      </c>
      <c r="AB71" s="22" t="str">
        <f aca="false">IF(OR($C71="",IF($Y71="",0,WeightCX)+IF($Z71="",0,WeightIR)+IF($AA71="",0,WeightIN)=0),"",IF($AD71="Yes",0,(IF($Y71="",0,WeightCX*$Y71)+IF($Z71="",0,WeightIR*$Z71)+IF($AA71="",0,WeightIN*$AA71))/(IF($Y71="",0,WeightCX)+IF($Z71="",0,WeightIR)+IF($AA71="",0,WeightIN))))</f>
        <v/>
      </c>
      <c r="AC71" s="23" t="str">
        <f aca="false">IF($AB71="","",IF($AB71&gt;=BandExceeds,"Exceeds",IF($AB71&gt;=BandMeets,"Meets",IF($AB71&gt;=BandNI,"Needs improvement","Unsatisfactory"))))</f>
        <v/>
      </c>
      <c r="AD71" s="24" t="str">
        <f aca="false">IF($C71="","",IF(OR($K71="Yes",$R71="Yes",$W71="Yes"),"Yes","No"))</f>
        <v/>
      </c>
    </row>
    <row r="72" customFormat="false" ht="15" hidden="false" customHeight="false" outlineLevel="0" collapsed="false">
      <c r="A72" s="19"/>
      <c r="B72" s="20"/>
      <c r="C72" s="20"/>
      <c r="D72" s="20"/>
      <c r="E72" s="20"/>
      <c r="F72" s="21"/>
      <c r="G72" s="21"/>
      <c r="H72" s="21"/>
      <c r="I72" s="21"/>
      <c r="J72" s="21"/>
      <c r="K72" s="21"/>
      <c r="L72" s="21"/>
      <c r="M72" s="21"/>
      <c r="N72" s="21"/>
      <c r="O72" s="21"/>
      <c r="P72" s="21"/>
      <c r="Q72" s="21"/>
      <c r="R72" s="21"/>
      <c r="S72" s="21"/>
      <c r="T72" s="21"/>
      <c r="U72" s="21"/>
      <c r="V72" s="21"/>
      <c r="W72" s="21"/>
      <c r="X72" s="20"/>
      <c r="Y72" s="22" t="str">
        <f aca="false">IF(COUNTIF($F72:$J72,"Yes")+COUNTIF($F72:$J72,"No")=0,"",COUNTIF($F72:$J72,"Yes")/(COUNTIF($F72:$J72,"Yes")+COUNTIF($F72:$J72,"No")))</f>
        <v/>
      </c>
      <c r="Z72" s="22" t="str">
        <f aca="false">IF(COUNTIF($L72:$Q72,"Yes")+COUNTIF($L72:$Q72,"No")=0,"",COUNTIF($L72:$Q72,"Yes")/(COUNTIF($L72:$Q72,"Yes")+COUNTIF($L72:$Q72,"No")))</f>
        <v/>
      </c>
      <c r="AA72" s="22" t="str">
        <f aca="false">IF(COUNTIF($S72:$V72,"Yes")+COUNTIF($S72:$V72,"No")=0,"",COUNTIF($S72:$V72,"Yes")/(COUNTIF($S72:$V72,"Yes")+COUNTIF($S72:$V72,"No")))</f>
        <v/>
      </c>
      <c r="AB72" s="22" t="str">
        <f aca="false">IF(OR($C72="",IF($Y72="",0,WeightCX)+IF($Z72="",0,WeightIR)+IF($AA72="",0,WeightIN)=0),"",IF($AD72="Yes",0,(IF($Y72="",0,WeightCX*$Y72)+IF($Z72="",0,WeightIR*$Z72)+IF($AA72="",0,WeightIN*$AA72))/(IF($Y72="",0,WeightCX)+IF($Z72="",0,WeightIR)+IF($AA72="",0,WeightIN))))</f>
        <v/>
      </c>
      <c r="AC72" s="23" t="str">
        <f aca="false">IF($AB72="","",IF($AB72&gt;=BandExceeds,"Exceeds",IF($AB72&gt;=BandMeets,"Meets",IF($AB72&gt;=BandNI,"Needs improvement","Unsatisfactory"))))</f>
        <v/>
      </c>
      <c r="AD72" s="24" t="str">
        <f aca="false">IF($C72="","",IF(OR($K72="Yes",$R72="Yes",$W72="Yes"),"Yes","No"))</f>
        <v/>
      </c>
    </row>
    <row r="73" customFormat="false" ht="15" hidden="false" customHeight="false" outlineLevel="0" collapsed="false">
      <c r="A73" s="19"/>
      <c r="B73" s="20"/>
      <c r="C73" s="20"/>
      <c r="D73" s="20"/>
      <c r="E73" s="20"/>
      <c r="F73" s="21"/>
      <c r="G73" s="21"/>
      <c r="H73" s="21"/>
      <c r="I73" s="21"/>
      <c r="J73" s="21"/>
      <c r="K73" s="21"/>
      <c r="L73" s="21"/>
      <c r="M73" s="21"/>
      <c r="N73" s="21"/>
      <c r="O73" s="21"/>
      <c r="P73" s="21"/>
      <c r="Q73" s="21"/>
      <c r="R73" s="21"/>
      <c r="S73" s="21"/>
      <c r="T73" s="21"/>
      <c r="U73" s="21"/>
      <c r="V73" s="21"/>
      <c r="W73" s="21"/>
      <c r="X73" s="20"/>
      <c r="Y73" s="22" t="str">
        <f aca="false">IF(COUNTIF($F73:$J73,"Yes")+COUNTIF($F73:$J73,"No")=0,"",COUNTIF($F73:$J73,"Yes")/(COUNTIF($F73:$J73,"Yes")+COUNTIF($F73:$J73,"No")))</f>
        <v/>
      </c>
      <c r="Z73" s="22" t="str">
        <f aca="false">IF(COUNTIF($L73:$Q73,"Yes")+COUNTIF($L73:$Q73,"No")=0,"",COUNTIF($L73:$Q73,"Yes")/(COUNTIF($L73:$Q73,"Yes")+COUNTIF($L73:$Q73,"No")))</f>
        <v/>
      </c>
      <c r="AA73" s="22" t="str">
        <f aca="false">IF(COUNTIF($S73:$V73,"Yes")+COUNTIF($S73:$V73,"No")=0,"",COUNTIF($S73:$V73,"Yes")/(COUNTIF($S73:$V73,"Yes")+COUNTIF($S73:$V73,"No")))</f>
        <v/>
      </c>
      <c r="AB73" s="22" t="str">
        <f aca="false">IF(OR($C73="",IF($Y73="",0,WeightCX)+IF($Z73="",0,WeightIR)+IF($AA73="",0,WeightIN)=0),"",IF($AD73="Yes",0,(IF($Y73="",0,WeightCX*$Y73)+IF($Z73="",0,WeightIR*$Z73)+IF($AA73="",0,WeightIN*$AA73))/(IF($Y73="",0,WeightCX)+IF($Z73="",0,WeightIR)+IF($AA73="",0,WeightIN))))</f>
        <v/>
      </c>
      <c r="AC73" s="23" t="str">
        <f aca="false">IF($AB73="","",IF($AB73&gt;=BandExceeds,"Exceeds",IF($AB73&gt;=BandMeets,"Meets",IF($AB73&gt;=BandNI,"Needs improvement","Unsatisfactory"))))</f>
        <v/>
      </c>
      <c r="AD73" s="24" t="str">
        <f aca="false">IF($C73="","",IF(OR($K73="Yes",$R73="Yes",$W73="Yes"),"Yes","No"))</f>
        <v/>
      </c>
    </row>
    <row r="74" customFormat="false" ht="15" hidden="false" customHeight="false" outlineLevel="0" collapsed="false">
      <c r="A74" s="19"/>
      <c r="B74" s="20"/>
      <c r="C74" s="20"/>
      <c r="D74" s="20"/>
      <c r="E74" s="20"/>
      <c r="F74" s="21"/>
      <c r="G74" s="21"/>
      <c r="H74" s="21"/>
      <c r="I74" s="21"/>
      <c r="J74" s="21"/>
      <c r="K74" s="21"/>
      <c r="L74" s="21"/>
      <c r="M74" s="21"/>
      <c r="N74" s="21"/>
      <c r="O74" s="21"/>
      <c r="P74" s="21"/>
      <c r="Q74" s="21"/>
      <c r="R74" s="21"/>
      <c r="S74" s="21"/>
      <c r="T74" s="21"/>
      <c r="U74" s="21"/>
      <c r="V74" s="21"/>
      <c r="W74" s="21"/>
      <c r="X74" s="20"/>
      <c r="Y74" s="22" t="str">
        <f aca="false">IF(COUNTIF($F74:$J74,"Yes")+COUNTIF($F74:$J74,"No")=0,"",COUNTIF($F74:$J74,"Yes")/(COUNTIF($F74:$J74,"Yes")+COUNTIF($F74:$J74,"No")))</f>
        <v/>
      </c>
      <c r="Z74" s="22" t="str">
        <f aca="false">IF(COUNTIF($L74:$Q74,"Yes")+COUNTIF($L74:$Q74,"No")=0,"",COUNTIF($L74:$Q74,"Yes")/(COUNTIF($L74:$Q74,"Yes")+COUNTIF($L74:$Q74,"No")))</f>
        <v/>
      </c>
      <c r="AA74" s="22" t="str">
        <f aca="false">IF(COUNTIF($S74:$V74,"Yes")+COUNTIF($S74:$V74,"No")=0,"",COUNTIF($S74:$V74,"Yes")/(COUNTIF($S74:$V74,"Yes")+COUNTIF($S74:$V74,"No")))</f>
        <v/>
      </c>
      <c r="AB74" s="22" t="str">
        <f aca="false">IF(OR($C74="",IF($Y74="",0,WeightCX)+IF($Z74="",0,WeightIR)+IF($AA74="",0,WeightIN)=0),"",IF($AD74="Yes",0,(IF($Y74="",0,WeightCX*$Y74)+IF($Z74="",0,WeightIR*$Z74)+IF($AA74="",0,WeightIN*$AA74))/(IF($Y74="",0,WeightCX)+IF($Z74="",0,WeightIR)+IF($AA74="",0,WeightIN))))</f>
        <v/>
      </c>
      <c r="AC74" s="23" t="str">
        <f aca="false">IF($AB74="","",IF($AB74&gt;=BandExceeds,"Exceeds",IF($AB74&gt;=BandMeets,"Meets",IF($AB74&gt;=BandNI,"Needs improvement","Unsatisfactory"))))</f>
        <v/>
      </c>
      <c r="AD74" s="24" t="str">
        <f aca="false">IF($C74="","",IF(OR($K74="Yes",$R74="Yes",$W74="Yes"),"Yes","No"))</f>
        <v/>
      </c>
    </row>
    <row r="75" customFormat="false" ht="15" hidden="false" customHeight="false" outlineLevel="0" collapsed="false">
      <c r="A75" s="19"/>
      <c r="B75" s="20"/>
      <c r="C75" s="20"/>
      <c r="D75" s="20"/>
      <c r="E75" s="20"/>
      <c r="F75" s="21"/>
      <c r="G75" s="21"/>
      <c r="H75" s="21"/>
      <c r="I75" s="21"/>
      <c r="J75" s="21"/>
      <c r="K75" s="21"/>
      <c r="L75" s="21"/>
      <c r="M75" s="21"/>
      <c r="N75" s="21"/>
      <c r="O75" s="21"/>
      <c r="P75" s="21"/>
      <c r="Q75" s="21"/>
      <c r="R75" s="21"/>
      <c r="S75" s="21"/>
      <c r="T75" s="21"/>
      <c r="U75" s="21"/>
      <c r="V75" s="21"/>
      <c r="W75" s="21"/>
      <c r="X75" s="20"/>
      <c r="Y75" s="22" t="str">
        <f aca="false">IF(COUNTIF($F75:$J75,"Yes")+COUNTIF($F75:$J75,"No")=0,"",COUNTIF($F75:$J75,"Yes")/(COUNTIF($F75:$J75,"Yes")+COUNTIF($F75:$J75,"No")))</f>
        <v/>
      </c>
      <c r="Z75" s="22" t="str">
        <f aca="false">IF(COUNTIF($L75:$Q75,"Yes")+COUNTIF($L75:$Q75,"No")=0,"",COUNTIF($L75:$Q75,"Yes")/(COUNTIF($L75:$Q75,"Yes")+COUNTIF($L75:$Q75,"No")))</f>
        <v/>
      </c>
      <c r="AA75" s="22" t="str">
        <f aca="false">IF(COUNTIF($S75:$V75,"Yes")+COUNTIF($S75:$V75,"No")=0,"",COUNTIF($S75:$V75,"Yes")/(COUNTIF($S75:$V75,"Yes")+COUNTIF($S75:$V75,"No")))</f>
        <v/>
      </c>
      <c r="AB75" s="22" t="str">
        <f aca="false">IF(OR($C75="",IF($Y75="",0,WeightCX)+IF($Z75="",0,WeightIR)+IF($AA75="",0,WeightIN)=0),"",IF($AD75="Yes",0,(IF($Y75="",0,WeightCX*$Y75)+IF($Z75="",0,WeightIR*$Z75)+IF($AA75="",0,WeightIN*$AA75))/(IF($Y75="",0,WeightCX)+IF($Z75="",0,WeightIR)+IF($AA75="",0,WeightIN))))</f>
        <v/>
      </c>
      <c r="AC75" s="23" t="str">
        <f aca="false">IF($AB75="","",IF($AB75&gt;=BandExceeds,"Exceeds",IF($AB75&gt;=BandMeets,"Meets",IF($AB75&gt;=BandNI,"Needs improvement","Unsatisfactory"))))</f>
        <v/>
      </c>
      <c r="AD75" s="24" t="str">
        <f aca="false">IF($C75="","",IF(OR($K75="Yes",$R75="Yes",$W75="Yes"),"Yes","No"))</f>
        <v/>
      </c>
    </row>
    <row r="76" customFormat="false" ht="15" hidden="false" customHeight="false" outlineLevel="0" collapsed="false">
      <c r="A76" s="19"/>
      <c r="B76" s="20"/>
      <c r="C76" s="20"/>
      <c r="D76" s="20"/>
      <c r="E76" s="20"/>
      <c r="F76" s="21"/>
      <c r="G76" s="21"/>
      <c r="H76" s="21"/>
      <c r="I76" s="21"/>
      <c r="J76" s="21"/>
      <c r="K76" s="21"/>
      <c r="L76" s="21"/>
      <c r="M76" s="21"/>
      <c r="N76" s="21"/>
      <c r="O76" s="21"/>
      <c r="P76" s="21"/>
      <c r="Q76" s="21"/>
      <c r="R76" s="21"/>
      <c r="S76" s="21"/>
      <c r="T76" s="21"/>
      <c r="U76" s="21"/>
      <c r="V76" s="21"/>
      <c r="W76" s="21"/>
      <c r="X76" s="20"/>
      <c r="Y76" s="22" t="str">
        <f aca="false">IF(COUNTIF($F76:$J76,"Yes")+COUNTIF($F76:$J76,"No")=0,"",COUNTIF($F76:$J76,"Yes")/(COUNTIF($F76:$J76,"Yes")+COUNTIF($F76:$J76,"No")))</f>
        <v/>
      </c>
      <c r="Z76" s="22" t="str">
        <f aca="false">IF(COUNTIF($L76:$Q76,"Yes")+COUNTIF($L76:$Q76,"No")=0,"",COUNTIF($L76:$Q76,"Yes")/(COUNTIF($L76:$Q76,"Yes")+COUNTIF($L76:$Q76,"No")))</f>
        <v/>
      </c>
      <c r="AA76" s="22" t="str">
        <f aca="false">IF(COUNTIF($S76:$V76,"Yes")+COUNTIF($S76:$V76,"No")=0,"",COUNTIF($S76:$V76,"Yes")/(COUNTIF($S76:$V76,"Yes")+COUNTIF($S76:$V76,"No")))</f>
        <v/>
      </c>
      <c r="AB76" s="22" t="str">
        <f aca="false">IF(OR($C76="",IF($Y76="",0,WeightCX)+IF($Z76="",0,WeightIR)+IF($AA76="",0,WeightIN)=0),"",IF($AD76="Yes",0,(IF($Y76="",0,WeightCX*$Y76)+IF($Z76="",0,WeightIR*$Z76)+IF($AA76="",0,WeightIN*$AA76))/(IF($Y76="",0,WeightCX)+IF($Z76="",0,WeightIR)+IF($AA76="",0,WeightIN))))</f>
        <v/>
      </c>
      <c r="AC76" s="23" t="str">
        <f aca="false">IF($AB76="","",IF($AB76&gt;=BandExceeds,"Exceeds",IF($AB76&gt;=BandMeets,"Meets",IF($AB76&gt;=BandNI,"Needs improvement","Unsatisfactory"))))</f>
        <v/>
      </c>
      <c r="AD76" s="24" t="str">
        <f aca="false">IF($C76="","",IF(OR($K76="Yes",$R76="Yes",$W76="Yes"),"Yes","No"))</f>
        <v/>
      </c>
    </row>
    <row r="77" customFormat="false" ht="15" hidden="false" customHeight="false" outlineLevel="0" collapsed="false">
      <c r="A77" s="19"/>
      <c r="B77" s="20"/>
      <c r="C77" s="20"/>
      <c r="D77" s="20"/>
      <c r="E77" s="20"/>
      <c r="F77" s="21"/>
      <c r="G77" s="21"/>
      <c r="H77" s="21"/>
      <c r="I77" s="21"/>
      <c r="J77" s="21"/>
      <c r="K77" s="21"/>
      <c r="L77" s="21"/>
      <c r="M77" s="21"/>
      <c r="N77" s="21"/>
      <c r="O77" s="21"/>
      <c r="P77" s="21"/>
      <c r="Q77" s="21"/>
      <c r="R77" s="21"/>
      <c r="S77" s="21"/>
      <c r="T77" s="21"/>
      <c r="U77" s="21"/>
      <c r="V77" s="21"/>
      <c r="W77" s="21"/>
      <c r="X77" s="20"/>
      <c r="Y77" s="22" t="str">
        <f aca="false">IF(COUNTIF($F77:$J77,"Yes")+COUNTIF($F77:$J77,"No")=0,"",COUNTIF($F77:$J77,"Yes")/(COUNTIF($F77:$J77,"Yes")+COUNTIF($F77:$J77,"No")))</f>
        <v/>
      </c>
      <c r="Z77" s="22" t="str">
        <f aca="false">IF(COUNTIF($L77:$Q77,"Yes")+COUNTIF($L77:$Q77,"No")=0,"",COUNTIF($L77:$Q77,"Yes")/(COUNTIF($L77:$Q77,"Yes")+COUNTIF($L77:$Q77,"No")))</f>
        <v/>
      </c>
      <c r="AA77" s="22" t="str">
        <f aca="false">IF(COUNTIF($S77:$V77,"Yes")+COUNTIF($S77:$V77,"No")=0,"",COUNTIF($S77:$V77,"Yes")/(COUNTIF($S77:$V77,"Yes")+COUNTIF($S77:$V77,"No")))</f>
        <v/>
      </c>
      <c r="AB77" s="22" t="str">
        <f aca="false">IF(OR($C77="",IF($Y77="",0,WeightCX)+IF($Z77="",0,WeightIR)+IF($AA77="",0,WeightIN)=0),"",IF($AD77="Yes",0,(IF($Y77="",0,WeightCX*$Y77)+IF($Z77="",0,WeightIR*$Z77)+IF($AA77="",0,WeightIN*$AA77))/(IF($Y77="",0,WeightCX)+IF($Z77="",0,WeightIR)+IF($AA77="",0,WeightIN))))</f>
        <v/>
      </c>
      <c r="AC77" s="23" t="str">
        <f aca="false">IF($AB77="","",IF($AB77&gt;=BandExceeds,"Exceeds",IF($AB77&gt;=BandMeets,"Meets",IF($AB77&gt;=BandNI,"Needs improvement","Unsatisfactory"))))</f>
        <v/>
      </c>
      <c r="AD77" s="24" t="str">
        <f aca="false">IF($C77="","",IF(OR($K77="Yes",$R77="Yes",$W77="Yes"),"Yes","No"))</f>
        <v/>
      </c>
    </row>
    <row r="78" customFormat="false" ht="15" hidden="false" customHeight="false" outlineLevel="0" collapsed="false">
      <c r="A78" s="19"/>
      <c r="B78" s="20"/>
      <c r="C78" s="20"/>
      <c r="D78" s="20"/>
      <c r="E78" s="20"/>
      <c r="F78" s="21"/>
      <c r="G78" s="21"/>
      <c r="H78" s="21"/>
      <c r="I78" s="21"/>
      <c r="J78" s="21"/>
      <c r="K78" s="21"/>
      <c r="L78" s="21"/>
      <c r="M78" s="21"/>
      <c r="N78" s="21"/>
      <c r="O78" s="21"/>
      <c r="P78" s="21"/>
      <c r="Q78" s="21"/>
      <c r="R78" s="21"/>
      <c r="S78" s="21"/>
      <c r="T78" s="21"/>
      <c r="U78" s="21"/>
      <c r="V78" s="21"/>
      <c r="W78" s="21"/>
      <c r="X78" s="20"/>
      <c r="Y78" s="22" t="str">
        <f aca="false">IF(COUNTIF($F78:$J78,"Yes")+COUNTIF($F78:$J78,"No")=0,"",COUNTIF($F78:$J78,"Yes")/(COUNTIF($F78:$J78,"Yes")+COUNTIF($F78:$J78,"No")))</f>
        <v/>
      </c>
      <c r="Z78" s="22" t="str">
        <f aca="false">IF(COUNTIF($L78:$Q78,"Yes")+COUNTIF($L78:$Q78,"No")=0,"",COUNTIF($L78:$Q78,"Yes")/(COUNTIF($L78:$Q78,"Yes")+COUNTIF($L78:$Q78,"No")))</f>
        <v/>
      </c>
      <c r="AA78" s="22" t="str">
        <f aca="false">IF(COUNTIF($S78:$V78,"Yes")+COUNTIF($S78:$V78,"No")=0,"",COUNTIF($S78:$V78,"Yes")/(COUNTIF($S78:$V78,"Yes")+COUNTIF($S78:$V78,"No")))</f>
        <v/>
      </c>
      <c r="AB78" s="22" t="str">
        <f aca="false">IF(OR($C78="",IF($Y78="",0,WeightCX)+IF($Z78="",0,WeightIR)+IF($AA78="",0,WeightIN)=0),"",IF($AD78="Yes",0,(IF($Y78="",0,WeightCX*$Y78)+IF($Z78="",0,WeightIR*$Z78)+IF($AA78="",0,WeightIN*$AA78))/(IF($Y78="",0,WeightCX)+IF($Z78="",0,WeightIR)+IF($AA78="",0,WeightIN))))</f>
        <v/>
      </c>
      <c r="AC78" s="23" t="str">
        <f aca="false">IF($AB78="","",IF($AB78&gt;=BandExceeds,"Exceeds",IF($AB78&gt;=BandMeets,"Meets",IF($AB78&gt;=BandNI,"Needs improvement","Unsatisfactory"))))</f>
        <v/>
      </c>
      <c r="AD78" s="24" t="str">
        <f aca="false">IF($C78="","",IF(OR($K78="Yes",$R78="Yes",$W78="Yes"),"Yes","No"))</f>
        <v/>
      </c>
    </row>
    <row r="79" customFormat="false" ht="15" hidden="false" customHeight="false" outlineLevel="0" collapsed="false">
      <c r="A79" s="19"/>
      <c r="B79" s="20"/>
      <c r="C79" s="20"/>
      <c r="D79" s="20"/>
      <c r="E79" s="20"/>
      <c r="F79" s="21"/>
      <c r="G79" s="21"/>
      <c r="H79" s="21"/>
      <c r="I79" s="21"/>
      <c r="J79" s="21"/>
      <c r="K79" s="21"/>
      <c r="L79" s="21"/>
      <c r="M79" s="21"/>
      <c r="N79" s="21"/>
      <c r="O79" s="21"/>
      <c r="P79" s="21"/>
      <c r="Q79" s="21"/>
      <c r="R79" s="21"/>
      <c r="S79" s="21"/>
      <c r="T79" s="21"/>
      <c r="U79" s="21"/>
      <c r="V79" s="21"/>
      <c r="W79" s="21"/>
      <c r="X79" s="20"/>
      <c r="Y79" s="22" t="str">
        <f aca="false">IF(COUNTIF($F79:$J79,"Yes")+COUNTIF($F79:$J79,"No")=0,"",COUNTIF($F79:$J79,"Yes")/(COUNTIF($F79:$J79,"Yes")+COUNTIF($F79:$J79,"No")))</f>
        <v/>
      </c>
      <c r="Z79" s="22" t="str">
        <f aca="false">IF(COUNTIF($L79:$Q79,"Yes")+COUNTIF($L79:$Q79,"No")=0,"",COUNTIF($L79:$Q79,"Yes")/(COUNTIF($L79:$Q79,"Yes")+COUNTIF($L79:$Q79,"No")))</f>
        <v/>
      </c>
      <c r="AA79" s="22" t="str">
        <f aca="false">IF(COUNTIF($S79:$V79,"Yes")+COUNTIF($S79:$V79,"No")=0,"",COUNTIF($S79:$V79,"Yes")/(COUNTIF($S79:$V79,"Yes")+COUNTIF($S79:$V79,"No")))</f>
        <v/>
      </c>
      <c r="AB79" s="22" t="str">
        <f aca="false">IF(OR($C79="",IF($Y79="",0,WeightCX)+IF($Z79="",0,WeightIR)+IF($AA79="",0,WeightIN)=0),"",IF($AD79="Yes",0,(IF($Y79="",0,WeightCX*$Y79)+IF($Z79="",0,WeightIR*$Z79)+IF($AA79="",0,WeightIN*$AA79))/(IF($Y79="",0,WeightCX)+IF($Z79="",0,WeightIR)+IF($AA79="",0,WeightIN))))</f>
        <v/>
      </c>
      <c r="AC79" s="23" t="str">
        <f aca="false">IF($AB79="","",IF($AB79&gt;=BandExceeds,"Exceeds",IF($AB79&gt;=BandMeets,"Meets",IF($AB79&gt;=BandNI,"Needs improvement","Unsatisfactory"))))</f>
        <v/>
      </c>
      <c r="AD79" s="24" t="str">
        <f aca="false">IF($C79="","",IF(OR($K79="Yes",$R79="Yes",$W79="Yes"),"Yes","No"))</f>
        <v/>
      </c>
    </row>
    <row r="80" customFormat="false" ht="15" hidden="false" customHeight="false" outlineLevel="0" collapsed="false">
      <c r="A80" s="19"/>
      <c r="B80" s="20"/>
      <c r="C80" s="20"/>
      <c r="D80" s="20"/>
      <c r="E80" s="20"/>
      <c r="F80" s="21"/>
      <c r="G80" s="21"/>
      <c r="H80" s="21"/>
      <c r="I80" s="21"/>
      <c r="J80" s="21"/>
      <c r="K80" s="21"/>
      <c r="L80" s="21"/>
      <c r="M80" s="21"/>
      <c r="N80" s="21"/>
      <c r="O80" s="21"/>
      <c r="P80" s="21"/>
      <c r="Q80" s="21"/>
      <c r="R80" s="21"/>
      <c r="S80" s="21"/>
      <c r="T80" s="21"/>
      <c r="U80" s="21"/>
      <c r="V80" s="21"/>
      <c r="W80" s="21"/>
      <c r="X80" s="20"/>
      <c r="Y80" s="22" t="str">
        <f aca="false">IF(COUNTIF($F80:$J80,"Yes")+COUNTIF($F80:$J80,"No")=0,"",COUNTIF($F80:$J80,"Yes")/(COUNTIF($F80:$J80,"Yes")+COUNTIF($F80:$J80,"No")))</f>
        <v/>
      </c>
      <c r="Z80" s="22" t="str">
        <f aca="false">IF(COUNTIF($L80:$Q80,"Yes")+COUNTIF($L80:$Q80,"No")=0,"",COUNTIF($L80:$Q80,"Yes")/(COUNTIF($L80:$Q80,"Yes")+COUNTIF($L80:$Q80,"No")))</f>
        <v/>
      </c>
      <c r="AA80" s="22" t="str">
        <f aca="false">IF(COUNTIF($S80:$V80,"Yes")+COUNTIF($S80:$V80,"No")=0,"",COUNTIF($S80:$V80,"Yes")/(COUNTIF($S80:$V80,"Yes")+COUNTIF($S80:$V80,"No")))</f>
        <v/>
      </c>
      <c r="AB80" s="22" t="str">
        <f aca="false">IF(OR($C80="",IF($Y80="",0,WeightCX)+IF($Z80="",0,WeightIR)+IF($AA80="",0,WeightIN)=0),"",IF($AD80="Yes",0,(IF($Y80="",0,WeightCX*$Y80)+IF($Z80="",0,WeightIR*$Z80)+IF($AA80="",0,WeightIN*$AA80))/(IF($Y80="",0,WeightCX)+IF($Z80="",0,WeightIR)+IF($AA80="",0,WeightIN))))</f>
        <v/>
      </c>
      <c r="AC80" s="23" t="str">
        <f aca="false">IF($AB80="","",IF($AB80&gt;=BandExceeds,"Exceeds",IF($AB80&gt;=BandMeets,"Meets",IF($AB80&gt;=BandNI,"Needs improvement","Unsatisfactory"))))</f>
        <v/>
      </c>
      <c r="AD80" s="24" t="str">
        <f aca="false">IF($C80="","",IF(OR($K80="Yes",$R80="Yes",$W80="Yes"),"Yes","No"))</f>
        <v/>
      </c>
    </row>
    <row r="81" customFormat="false" ht="15" hidden="false" customHeight="false" outlineLevel="0" collapsed="false">
      <c r="A81" s="19"/>
      <c r="B81" s="20"/>
      <c r="C81" s="20"/>
      <c r="D81" s="20"/>
      <c r="E81" s="20"/>
      <c r="F81" s="21"/>
      <c r="G81" s="21"/>
      <c r="H81" s="21"/>
      <c r="I81" s="21"/>
      <c r="J81" s="21"/>
      <c r="K81" s="21"/>
      <c r="L81" s="21"/>
      <c r="M81" s="21"/>
      <c r="N81" s="21"/>
      <c r="O81" s="21"/>
      <c r="P81" s="21"/>
      <c r="Q81" s="21"/>
      <c r="R81" s="21"/>
      <c r="S81" s="21"/>
      <c r="T81" s="21"/>
      <c r="U81" s="21"/>
      <c r="V81" s="21"/>
      <c r="W81" s="21"/>
      <c r="X81" s="20"/>
      <c r="Y81" s="22" t="str">
        <f aca="false">IF(COUNTIF($F81:$J81,"Yes")+COUNTIF($F81:$J81,"No")=0,"",COUNTIF($F81:$J81,"Yes")/(COUNTIF($F81:$J81,"Yes")+COUNTIF($F81:$J81,"No")))</f>
        <v/>
      </c>
      <c r="Z81" s="22" t="str">
        <f aca="false">IF(COUNTIF($L81:$Q81,"Yes")+COUNTIF($L81:$Q81,"No")=0,"",COUNTIF($L81:$Q81,"Yes")/(COUNTIF($L81:$Q81,"Yes")+COUNTIF($L81:$Q81,"No")))</f>
        <v/>
      </c>
      <c r="AA81" s="22" t="str">
        <f aca="false">IF(COUNTIF($S81:$V81,"Yes")+COUNTIF($S81:$V81,"No")=0,"",COUNTIF($S81:$V81,"Yes")/(COUNTIF($S81:$V81,"Yes")+COUNTIF($S81:$V81,"No")))</f>
        <v/>
      </c>
      <c r="AB81" s="22" t="str">
        <f aca="false">IF(OR($C81="",IF($Y81="",0,WeightCX)+IF($Z81="",0,WeightIR)+IF($AA81="",0,WeightIN)=0),"",IF($AD81="Yes",0,(IF($Y81="",0,WeightCX*$Y81)+IF($Z81="",0,WeightIR*$Z81)+IF($AA81="",0,WeightIN*$AA81))/(IF($Y81="",0,WeightCX)+IF($Z81="",0,WeightIR)+IF($AA81="",0,WeightIN))))</f>
        <v/>
      </c>
      <c r="AC81" s="23" t="str">
        <f aca="false">IF($AB81="","",IF($AB81&gt;=BandExceeds,"Exceeds",IF($AB81&gt;=BandMeets,"Meets",IF($AB81&gt;=BandNI,"Needs improvement","Unsatisfactory"))))</f>
        <v/>
      </c>
      <c r="AD81" s="24" t="str">
        <f aca="false">IF($C81="","",IF(OR($K81="Yes",$R81="Yes",$W81="Yes"),"Yes","No"))</f>
        <v/>
      </c>
    </row>
    <row r="82" customFormat="false" ht="15" hidden="false" customHeight="false" outlineLevel="0" collapsed="false">
      <c r="A82" s="19"/>
      <c r="B82" s="20"/>
      <c r="C82" s="20"/>
      <c r="D82" s="20"/>
      <c r="E82" s="20"/>
      <c r="F82" s="21"/>
      <c r="G82" s="21"/>
      <c r="H82" s="21"/>
      <c r="I82" s="21"/>
      <c r="J82" s="21"/>
      <c r="K82" s="21"/>
      <c r="L82" s="21"/>
      <c r="M82" s="21"/>
      <c r="N82" s="21"/>
      <c r="O82" s="21"/>
      <c r="P82" s="21"/>
      <c r="Q82" s="21"/>
      <c r="R82" s="21"/>
      <c r="S82" s="21"/>
      <c r="T82" s="21"/>
      <c r="U82" s="21"/>
      <c r="V82" s="21"/>
      <c r="W82" s="21"/>
      <c r="X82" s="20"/>
      <c r="Y82" s="22" t="str">
        <f aca="false">IF(COUNTIF($F82:$J82,"Yes")+COUNTIF($F82:$J82,"No")=0,"",COUNTIF($F82:$J82,"Yes")/(COUNTIF($F82:$J82,"Yes")+COUNTIF($F82:$J82,"No")))</f>
        <v/>
      </c>
      <c r="Z82" s="22" t="str">
        <f aca="false">IF(COUNTIF($L82:$Q82,"Yes")+COUNTIF($L82:$Q82,"No")=0,"",COUNTIF($L82:$Q82,"Yes")/(COUNTIF($L82:$Q82,"Yes")+COUNTIF($L82:$Q82,"No")))</f>
        <v/>
      </c>
      <c r="AA82" s="22" t="str">
        <f aca="false">IF(COUNTIF($S82:$V82,"Yes")+COUNTIF($S82:$V82,"No")=0,"",COUNTIF($S82:$V82,"Yes")/(COUNTIF($S82:$V82,"Yes")+COUNTIF($S82:$V82,"No")))</f>
        <v/>
      </c>
      <c r="AB82" s="22" t="str">
        <f aca="false">IF(OR($C82="",IF($Y82="",0,WeightCX)+IF($Z82="",0,WeightIR)+IF($AA82="",0,WeightIN)=0),"",IF($AD82="Yes",0,(IF($Y82="",0,WeightCX*$Y82)+IF($Z82="",0,WeightIR*$Z82)+IF($AA82="",0,WeightIN*$AA82))/(IF($Y82="",0,WeightCX)+IF($Z82="",0,WeightIR)+IF($AA82="",0,WeightIN))))</f>
        <v/>
      </c>
      <c r="AC82" s="23" t="str">
        <f aca="false">IF($AB82="","",IF($AB82&gt;=BandExceeds,"Exceeds",IF($AB82&gt;=BandMeets,"Meets",IF($AB82&gt;=BandNI,"Needs improvement","Unsatisfactory"))))</f>
        <v/>
      </c>
      <c r="AD82" s="24" t="str">
        <f aca="false">IF($C82="","",IF(OR($K82="Yes",$R82="Yes",$W82="Yes"),"Yes","No"))</f>
        <v/>
      </c>
    </row>
    <row r="83" customFormat="false" ht="15" hidden="false" customHeight="false" outlineLevel="0" collapsed="false">
      <c r="A83" s="19"/>
      <c r="B83" s="20"/>
      <c r="C83" s="20"/>
      <c r="D83" s="20"/>
      <c r="E83" s="20"/>
      <c r="F83" s="21"/>
      <c r="G83" s="21"/>
      <c r="H83" s="21"/>
      <c r="I83" s="21"/>
      <c r="J83" s="21"/>
      <c r="K83" s="21"/>
      <c r="L83" s="21"/>
      <c r="M83" s="21"/>
      <c r="N83" s="21"/>
      <c r="O83" s="21"/>
      <c r="P83" s="21"/>
      <c r="Q83" s="21"/>
      <c r="R83" s="21"/>
      <c r="S83" s="21"/>
      <c r="T83" s="21"/>
      <c r="U83" s="21"/>
      <c r="V83" s="21"/>
      <c r="W83" s="21"/>
      <c r="X83" s="20"/>
      <c r="Y83" s="22" t="str">
        <f aca="false">IF(COUNTIF($F83:$J83,"Yes")+COUNTIF($F83:$J83,"No")=0,"",COUNTIF($F83:$J83,"Yes")/(COUNTIF($F83:$J83,"Yes")+COUNTIF($F83:$J83,"No")))</f>
        <v/>
      </c>
      <c r="Z83" s="22" t="str">
        <f aca="false">IF(COUNTIF($L83:$Q83,"Yes")+COUNTIF($L83:$Q83,"No")=0,"",COUNTIF($L83:$Q83,"Yes")/(COUNTIF($L83:$Q83,"Yes")+COUNTIF($L83:$Q83,"No")))</f>
        <v/>
      </c>
      <c r="AA83" s="22" t="str">
        <f aca="false">IF(COUNTIF($S83:$V83,"Yes")+COUNTIF($S83:$V83,"No")=0,"",COUNTIF($S83:$V83,"Yes")/(COUNTIF($S83:$V83,"Yes")+COUNTIF($S83:$V83,"No")))</f>
        <v/>
      </c>
      <c r="AB83" s="22" t="str">
        <f aca="false">IF(OR($C83="",IF($Y83="",0,WeightCX)+IF($Z83="",0,WeightIR)+IF($AA83="",0,WeightIN)=0),"",IF($AD83="Yes",0,(IF($Y83="",0,WeightCX*$Y83)+IF($Z83="",0,WeightIR*$Z83)+IF($AA83="",0,WeightIN*$AA83))/(IF($Y83="",0,WeightCX)+IF($Z83="",0,WeightIR)+IF($AA83="",0,WeightIN))))</f>
        <v/>
      </c>
      <c r="AC83" s="23" t="str">
        <f aca="false">IF($AB83="","",IF($AB83&gt;=BandExceeds,"Exceeds",IF($AB83&gt;=BandMeets,"Meets",IF($AB83&gt;=BandNI,"Needs improvement","Unsatisfactory"))))</f>
        <v/>
      </c>
      <c r="AD83" s="24" t="str">
        <f aca="false">IF($C83="","",IF(OR($K83="Yes",$R83="Yes",$W83="Yes"),"Yes","No"))</f>
        <v/>
      </c>
    </row>
    <row r="84" customFormat="false" ht="15" hidden="false" customHeight="false" outlineLevel="0" collapsed="false">
      <c r="A84" s="19"/>
      <c r="B84" s="20"/>
      <c r="C84" s="20"/>
      <c r="D84" s="20"/>
      <c r="E84" s="20"/>
      <c r="F84" s="21"/>
      <c r="G84" s="21"/>
      <c r="H84" s="21"/>
      <c r="I84" s="21"/>
      <c r="J84" s="21"/>
      <c r="K84" s="21"/>
      <c r="L84" s="21"/>
      <c r="M84" s="21"/>
      <c r="N84" s="21"/>
      <c r="O84" s="21"/>
      <c r="P84" s="21"/>
      <c r="Q84" s="21"/>
      <c r="R84" s="21"/>
      <c r="S84" s="21"/>
      <c r="T84" s="21"/>
      <c r="U84" s="21"/>
      <c r="V84" s="21"/>
      <c r="W84" s="21"/>
      <c r="X84" s="20"/>
      <c r="Y84" s="22" t="str">
        <f aca="false">IF(COUNTIF($F84:$J84,"Yes")+COUNTIF($F84:$J84,"No")=0,"",COUNTIF($F84:$J84,"Yes")/(COUNTIF($F84:$J84,"Yes")+COUNTIF($F84:$J84,"No")))</f>
        <v/>
      </c>
      <c r="Z84" s="22" t="str">
        <f aca="false">IF(COUNTIF($L84:$Q84,"Yes")+COUNTIF($L84:$Q84,"No")=0,"",COUNTIF($L84:$Q84,"Yes")/(COUNTIF($L84:$Q84,"Yes")+COUNTIF($L84:$Q84,"No")))</f>
        <v/>
      </c>
      <c r="AA84" s="22" t="str">
        <f aca="false">IF(COUNTIF($S84:$V84,"Yes")+COUNTIF($S84:$V84,"No")=0,"",COUNTIF($S84:$V84,"Yes")/(COUNTIF($S84:$V84,"Yes")+COUNTIF($S84:$V84,"No")))</f>
        <v/>
      </c>
      <c r="AB84" s="22" t="str">
        <f aca="false">IF(OR($C84="",IF($Y84="",0,WeightCX)+IF($Z84="",0,WeightIR)+IF($AA84="",0,WeightIN)=0),"",IF($AD84="Yes",0,(IF($Y84="",0,WeightCX*$Y84)+IF($Z84="",0,WeightIR*$Z84)+IF($AA84="",0,WeightIN*$AA84))/(IF($Y84="",0,WeightCX)+IF($Z84="",0,WeightIR)+IF($AA84="",0,WeightIN))))</f>
        <v/>
      </c>
      <c r="AC84" s="23" t="str">
        <f aca="false">IF($AB84="","",IF($AB84&gt;=BandExceeds,"Exceeds",IF($AB84&gt;=BandMeets,"Meets",IF($AB84&gt;=BandNI,"Needs improvement","Unsatisfactory"))))</f>
        <v/>
      </c>
      <c r="AD84" s="24" t="str">
        <f aca="false">IF($C84="","",IF(OR($K84="Yes",$R84="Yes",$W84="Yes"),"Yes","No"))</f>
        <v/>
      </c>
    </row>
    <row r="85" customFormat="false" ht="15" hidden="false" customHeight="false" outlineLevel="0" collapsed="false">
      <c r="A85" s="19"/>
      <c r="B85" s="20"/>
      <c r="C85" s="20"/>
      <c r="D85" s="20"/>
      <c r="E85" s="20"/>
      <c r="F85" s="21"/>
      <c r="G85" s="21"/>
      <c r="H85" s="21"/>
      <c r="I85" s="21"/>
      <c r="J85" s="21"/>
      <c r="K85" s="21"/>
      <c r="L85" s="21"/>
      <c r="M85" s="21"/>
      <c r="N85" s="21"/>
      <c r="O85" s="21"/>
      <c r="P85" s="21"/>
      <c r="Q85" s="21"/>
      <c r="R85" s="21"/>
      <c r="S85" s="21"/>
      <c r="T85" s="21"/>
      <c r="U85" s="21"/>
      <c r="V85" s="21"/>
      <c r="W85" s="21"/>
      <c r="X85" s="20"/>
      <c r="Y85" s="22" t="str">
        <f aca="false">IF(COUNTIF($F85:$J85,"Yes")+COUNTIF($F85:$J85,"No")=0,"",COUNTIF($F85:$J85,"Yes")/(COUNTIF($F85:$J85,"Yes")+COUNTIF($F85:$J85,"No")))</f>
        <v/>
      </c>
      <c r="Z85" s="22" t="str">
        <f aca="false">IF(COUNTIF($L85:$Q85,"Yes")+COUNTIF($L85:$Q85,"No")=0,"",COUNTIF($L85:$Q85,"Yes")/(COUNTIF($L85:$Q85,"Yes")+COUNTIF($L85:$Q85,"No")))</f>
        <v/>
      </c>
      <c r="AA85" s="22" t="str">
        <f aca="false">IF(COUNTIF($S85:$V85,"Yes")+COUNTIF($S85:$V85,"No")=0,"",COUNTIF($S85:$V85,"Yes")/(COUNTIF($S85:$V85,"Yes")+COUNTIF($S85:$V85,"No")))</f>
        <v/>
      </c>
      <c r="AB85" s="22" t="str">
        <f aca="false">IF(OR($C85="",IF($Y85="",0,WeightCX)+IF($Z85="",0,WeightIR)+IF($AA85="",0,WeightIN)=0),"",IF($AD85="Yes",0,(IF($Y85="",0,WeightCX*$Y85)+IF($Z85="",0,WeightIR*$Z85)+IF($AA85="",0,WeightIN*$AA85))/(IF($Y85="",0,WeightCX)+IF($Z85="",0,WeightIR)+IF($AA85="",0,WeightIN))))</f>
        <v/>
      </c>
      <c r="AC85" s="23" t="str">
        <f aca="false">IF($AB85="","",IF($AB85&gt;=BandExceeds,"Exceeds",IF($AB85&gt;=BandMeets,"Meets",IF($AB85&gt;=BandNI,"Needs improvement","Unsatisfactory"))))</f>
        <v/>
      </c>
      <c r="AD85" s="24" t="str">
        <f aca="false">IF($C85="","",IF(OR($K85="Yes",$R85="Yes",$W85="Yes"),"Yes","No"))</f>
        <v/>
      </c>
    </row>
    <row r="86" customFormat="false" ht="15" hidden="false" customHeight="false" outlineLevel="0" collapsed="false">
      <c r="A86" s="19"/>
      <c r="B86" s="20"/>
      <c r="C86" s="20"/>
      <c r="D86" s="20"/>
      <c r="E86" s="20"/>
      <c r="F86" s="21"/>
      <c r="G86" s="21"/>
      <c r="H86" s="21"/>
      <c r="I86" s="21"/>
      <c r="J86" s="21"/>
      <c r="K86" s="21"/>
      <c r="L86" s="21"/>
      <c r="M86" s="21"/>
      <c r="N86" s="21"/>
      <c r="O86" s="21"/>
      <c r="P86" s="21"/>
      <c r="Q86" s="21"/>
      <c r="R86" s="21"/>
      <c r="S86" s="21"/>
      <c r="T86" s="21"/>
      <c r="U86" s="21"/>
      <c r="V86" s="21"/>
      <c r="W86" s="21"/>
      <c r="X86" s="20"/>
      <c r="Y86" s="22" t="str">
        <f aca="false">IF(COUNTIF($F86:$J86,"Yes")+COUNTIF($F86:$J86,"No")=0,"",COUNTIF($F86:$J86,"Yes")/(COUNTIF($F86:$J86,"Yes")+COUNTIF($F86:$J86,"No")))</f>
        <v/>
      </c>
      <c r="Z86" s="22" t="str">
        <f aca="false">IF(COUNTIF($L86:$Q86,"Yes")+COUNTIF($L86:$Q86,"No")=0,"",COUNTIF($L86:$Q86,"Yes")/(COUNTIF($L86:$Q86,"Yes")+COUNTIF($L86:$Q86,"No")))</f>
        <v/>
      </c>
      <c r="AA86" s="22" t="str">
        <f aca="false">IF(COUNTIF($S86:$V86,"Yes")+COUNTIF($S86:$V86,"No")=0,"",COUNTIF($S86:$V86,"Yes")/(COUNTIF($S86:$V86,"Yes")+COUNTIF($S86:$V86,"No")))</f>
        <v/>
      </c>
      <c r="AB86" s="22" t="str">
        <f aca="false">IF(OR($C86="",IF($Y86="",0,WeightCX)+IF($Z86="",0,WeightIR)+IF($AA86="",0,WeightIN)=0),"",IF($AD86="Yes",0,(IF($Y86="",0,WeightCX*$Y86)+IF($Z86="",0,WeightIR*$Z86)+IF($AA86="",0,WeightIN*$AA86))/(IF($Y86="",0,WeightCX)+IF($Z86="",0,WeightIR)+IF($AA86="",0,WeightIN))))</f>
        <v/>
      </c>
      <c r="AC86" s="23" t="str">
        <f aca="false">IF($AB86="","",IF($AB86&gt;=BandExceeds,"Exceeds",IF($AB86&gt;=BandMeets,"Meets",IF($AB86&gt;=BandNI,"Needs improvement","Unsatisfactory"))))</f>
        <v/>
      </c>
      <c r="AD86" s="24" t="str">
        <f aca="false">IF($C86="","",IF(OR($K86="Yes",$R86="Yes",$W86="Yes"),"Yes","No"))</f>
        <v/>
      </c>
    </row>
    <row r="87" customFormat="false" ht="15" hidden="false" customHeight="false" outlineLevel="0" collapsed="false">
      <c r="A87" s="19"/>
      <c r="B87" s="20"/>
      <c r="C87" s="20"/>
      <c r="D87" s="20"/>
      <c r="E87" s="20"/>
      <c r="F87" s="21"/>
      <c r="G87" s="21"/>
      <c r="H87" s="21"/>
      <c r="I87" s="21"/>
      <c r="J87" s="21"/>
      <c r="K87" s="21"/>
      <c r="L87" s="21"/>
      <c r="M87" s="21"/>
      <c r="N87" s="21"/>
      <c r="O87" s="21"/>
      <c r="P87" s="21"/>
      <c r="Q87" s="21"/>
      <c r="R87" s="21"/>
      <c r="S87" s="21"/>
      <c r="T87" s="21"/>
      <c r="U87" s="21"/>
      <c r="V87" s="21"/>
      <c r="W87" s="21"/>
      <c r="X87" s="20"/>
      <c r="Y87" s="22" t="str">
        <f aca="false">IF(COUNTIF($F87:$J87,"Yes")+COUNTIF($F87:$J87,"No")=0,"",COUNTIF($F87:$J87,"Yes")/(COUNTIF($F87:$J87,"Yes")+COUNTIF($F87:$J87,"No")))</f>
        <v/>
      </c>
      <c r="Z87" s="22" t="str">
        <f aca="false">IF(COUNTIF($L87:$Q87,"Yes")+COUNTIF($L87:$Q87,"No")=0,"",COUNTIF($L87:$Q87,"Yes")/(COUNTIF($L87:$Q87,"Yes")+COUNTIF($L87:$Q87,"No")))</f>
        <v/>
      </c>
      <c r="AA87" s="22" t="str">
        <f aca="false">IF(COUNTIF($S87:$V87,"Yes")+COUNTIF($S87:$V87,"No")=0,"",COUNTIF($S87:$V87,"Yes")/(COUNTIF($S87:$V87,"Yes")+COUNTIF($S87:$V87,"No")))</f>
        <v/>
      </c>
      <c r="AB87" s="22" t="str">
        <f aca="false">IF(OR($C87="",IF($Y87="",0,WeightCX)+IF($Z87="",0,WeightIR)+IF($AA87="",0,WeightIN)=0),"",IF($AD87="Yes",0,(IF($Y87="",0,WeightCX*$Y87)+IF($Z87="",0,WeightIR*$Z87)+IF($AA87="",0,WeightIN*$AA87))/(IF($Y87="",0,WeightCX)+IF($Z87="",0,WeightIR)+IF($AA87="",0,WeightIN))))</f>
        <v/>
      </c>
      <c r="AC87" s="23" t="str">
        <f aca="false">IF($AB87="","",IF($AB87&gt;=BandExceeds,"Exceeds",IF($AB87&gt;=BandMeets,"Meets",IF($AB87&gt;=BandNI,"Needs improvement","Unsatisfactory"))))</f>
        <v/>
      </c>
      <c r="AD87" s="24" t="str">
        <f aca="false">IF($C87="","",IF(OR($K87="Yes",$R87="Yes",$W87="Yes"),"Yes","No"))</f>
        <v/>
      </c>
    </row>
    <row r="88" customFormat="false" ht="15" hidden="false" customHeight="false" outlineLevel="0" collapsed="false">
      <c r="A88" s="19"/>
      <c r="B88" s="20"/>
      <c r="C88" s="20"/>
      <c r="D88" s="20"/>
      <c r="E88" s="20"/>
      <c r="F88" s="21"/>
      <c r="G88" s="21"/>
      <c r="H88" s="21"/>
      <c r="I88" s="21"/>
      <c r="J88" s="21"/>
      <c r="K88" s="21"/>
      <c r="L88" s="21"/>
      <c r="M88" s="21"/>
      <c r="N88" s="21"/>
      <c r="O88" s="21"/>
      <c r="P88" s="21"/>
      <c r="Q88" s="21"/>
      <c r="R88" s="21"/>
      <c r="S88" s="21"/>
      <c r="T88" s="21"/>
      <c r="U88" s="21"/>
      <c r="V88" s="21"/>
      <c r="W88" s="21"/>
      <c r="X88" s="20"/>
      <c r="Y88" s="22" t="str">
        <f aca="false">IF(COUNTIF($F88:$J88,"Yes")+COUNTIF($F88:$J88,"No")=0,"",COUNTIF($F88:$J88,"Yes")/(COUNTIF($F88:$J88,"Yes")+COUNTIF($F88:$J88,"No")))</f>
        <v/>
      </c>
      <c r="Z88" s="22" t="str">
        <f aca="false">IF(COUNTIF($L88:$Q88,"Yes")+COUNTIF($L88:$Q88,"No")=0,"",COUNTIF($L88:$Q88,"Yes")/(COUNTIF($L88:$Q88,"Yes")+COUNTIF($L88:$Q88,"No")))</f>
        <v/>
      </c>
      <c r="AA88" s="22" t="str">
        <f aca="false">IF(COUNTIF($S88:$V88,"Yes")+COUNTIF($S88:$V88,"No")=0,"",COUNTIF($S88:$V88,"Yes")/(COUNTIF($S88:$V88,"Yes")+COUNTIF($S88:$V88,"No")))</f>
        <v/>
      </c>
      <c r="AB88" s="22" t="str">
        <f aca="false">IF(OR($C88="",IF($Y88="",0,WeightCX)+IF($Z88="",0,WeightIR)+IF($AA88="",0,WeightIN)=0),"",IF($AD88="Yes",0,(IF($Y88="",0,WeightCX*$Y88)+IF($Z88="",0,WeightIR*$Z88)+IF($AA88="",0,WeightIN*$AA88))/(IF($Y88="",0,WeightCX)+IF($Z88="",0,WeightIR)+IF($AA88="",0,WeightIN))))</f>
        <v/>
      </c>
      <c r="AC88" s="23" t="str">
        <f aca="false">IF($AB88="","",IF($AB88&gt;=BandExceeds,"Exceeds",IF($AB88&gt;=BandMeets,"Meets",IF($AB88&gt;=BandNI,"Needs improvement","Unsatisfactory"))))</f>
        <v/>
      </c>
      <c r="AD88" s="24" t="str">
        <f aca="false">IF($C88="","",IF(OR($K88="Yes",$R88="Yes",$W88="Yes"),"Yes","No"))</f>
        <v/>
      </c>
    </row>
    <row r="89" customFormat="false" ht="15" hidden="false" customHeight="false" outlineLevel="0" collapsed="false">
      <c r="A89" s="19"/>
      <c r="B89" s="20"/>
      <c r="C89" s="20"/>
      <c r="D89" s="20"/>
      <c r="E89" s="20"/>
      <c r="F89" s="21"/>
      <c r="G89" s="21"/>
      <c r="H89" s="21"/>
      <c r="I89" s="21"/>
      <c r="J89" s="21"/>
      <c r="K89" s="21"/>
      <c r="L89" s="21"/>
      <c r="M89" s="21"/>
      <c r="N89" s="21"/>
      <c r="O89" s="21"/>
      <c r="P89" s="21"/>
      <c r="Q89" s="21"/>
      <c r="R89" s="21"/>
      <c r="S89" s="21"/>
      <c r="T89" s="21"/>
      <c r="U89" s="21"/>
      <c r="V89" s="21"/>
      <c r="W89" s="21"/>
      <c r="X89" s="20"/>
      <c r="Y89" s="22" t="str">
        <f aca="false">IF(COUNTIF($F89:$J89,"Yes")+COUNTIF($F89:$J89,"No")=0,"",COUNTIF($F89:$J89,"Yes")/(COUNTIF($F89:$J89,"Yes")+COUNTIF($F89:$J89,"No")))</f>
        <v/>
      </c>
      <c r="Z89" s="22" t="str">
        <f aca="false">IF(COUNTIF($L89:$Q89,"Yes")+COUNTIF($L89:$Q89,"No")=0,"",COUNTIF($L89:$Q89,"Yes")/(COUNTIF($L89:$Q89,"Yes")+COUNTIF($L89:$Q89,"No")))</f>
        <v/>
      </c>
      <c r="AA89" s="22" t="str">
        <f aca="false">IF(COUNTIF($S89:$V89,"Yes")+COUNTIF($S89:$V89,"No")=0,"",COUNTIF($S89:$V89,"Yes")/(COUNTIF($S89:$V89,"Yes")+COUNTIF($S89:$V89,"No")))</f>
        <v/>
      </c>
      <c r="AB89" s="22" t="str">
        <f aca="false">IF(OR($C89="",IF($Y89="",0,WeightCX)+IF($Z89="",0,WeightIR)+IF($AA89="",0,WeightIN)=0),"",IF($AD89="Yes",0,(IF($Y89="",0,WeightCX*$Y89)+IF($Z89="",0,WeightIR*$Z89)+IF($AA89="",0,WeightIN*$AA89))/(IF($Y89="",0,WeightCX)+IF($Z89="",0,WeightIR)+IF($AA89="",0,WeightIN))))</f>
        <v/>
      </c>
      <c r="AC89" s="23" t="str">
        <f aca="false">IF($AB89="","",IF($AB89&gt;=BandExceeds,"Exceeds",IF($AB89&gt;=BandMeets,"Meets",IF($AB89&gt;=BandNI,"Needs improvement","Unsatisfactory"))))</f>
        <v/>
      </c>
      <c r="AD89" s="24" t="str">
        <f aca="false">IF($C89="","",IF(OR($K89="Yes",$R89="Yes",$W89="Yes"),"Yes","No"))</f>
        <v/>
      </c>
    </row>
    <row r="90" customFormat="false" ht="15" hidden="false" customHeight="false" outlineLevel="0" collapsed="false">
      <c r="A90" s="19"/>
      <c r="B90" s="20"/>
      <c r="C90" s="20"/>
      <c r="D90" s="20"/>
      <c r="E90" s="20"/>
      <c r="F90" s="21"/>
      <c r="G90" s="21"/>
      <c r="H90" s="21"/>
      <c r="I90" s="21"/>
      <c r="J90" s="21"/>
      <c r="K90" s="21"/>
      <c r="L90" s="21"/>
      <c r="M90" s="21"/>
      <c r="N90" s="21"/>
      <c r="O90" s="21"/>
      <c r="P90" s="21"/>
      <c r="Q90" s="21"/>
      <c r="R90" s="21"/>
      <c r="S90" s="21"/>
      <c r="T90" s="21"/>
      <c r="U90" s="21"/>
      <c r="V90" s="21"/>
      <c r="W90" s="21"/>
      <c r="X90" s="20"/>
      <c r="Y90" s="22" t="str">
        <f aca="false">IF(COUNTIF($F90:$J90,"Yes")+COUNTIF($F90:$J90,"No")=0,"",COUNTIF($F90:$J90,"Yes")/(COUNTIF($F90:$J90,"Yes")+COUNTIF($F90:$J90,"No")))</f>
        <v/>
      </c>
      <c r="Z90" s="22" t="str">
        <f aca="false">IF(COUNTIF($L90:$Q90,"Yes")+COUNTIF($L90:$Q90,"No")=0,"",COUNTIF($L90:$Q90,"Yes")/(COUNTIF($L90:$Q90,"Yes")+COUNTIF($L90:$Q90,"No")))</f>
        <v/>
      </c>
      <c r="AA90" s="22" t="str">
        <f aca="false">IF(COUNTIF($S90:$V90,"Yes")+COUNTIF($S90:$V90,"No")=0,"",COUNTIF($S90:$V90,"Yes")/(COUNTIF($S90:$V90,"Yes")+COUNTIF($S90:$V90,"No")))</f>
        <v/>
      </c>
      <c r="AB90" s="22" t="str">
        <f aca="false">IF(OR($C90="",IF($Y90="",0,WeightCX)+IF($Z90="",0,WeightIR)+IF($AA90="",0,WeightIN)=0),"",IF($AD90="Yes",0,(IF($Y90="",0,WeightCX*$Y90)+IF($Z90="",0,WeightIR*$Z90)+IF($AA90="",0,WeightIN*$AA90))/(IF($Y90="",0,WeightCX)+IF($Z90="",0,WeightIR)+IF($AA90="",0,WeightIN))))</f>
        <v/>
      </c>
      <c r="AC90" s="23" t="str">
        <f aca="false">IF($AB90="","",IF($AB90&gt;=BandExceeds,"Exceeds",IF($AB90&gt;=BandMeets,"Meets",IF($AB90&gt;=BandNI,"Needs improvement","Unsatisfactory"))))</f>
        <v/>
      </c>
      <c r="AD90" s="24" t="str">
        <f aca="false">IF($C90="","",IF(OR($K90="Yes",$R90="Yes",$W90="Yes"),"Yes","No"))</f>
        <v/>
      </c>
    </row>
    <row r="91" customFormat="false" ht="15" hidden="false" customHeight="false" outlineLevel="0" collapsed="false">
      <c r="A91" s="19"/>
      <c r="B91" s="20"/>
      <c r="C91" s="20"/>
      <c r="D91" s="20"/>
      <c r="E91" s="20"/>
      <c r="F91" s="21"/>
      <c r="G91" s="21"/>
      <c r="H91" s="21"/>
      <c r="I91" s="21"/>
      <c r="J91" s="21"/>
      <c r="K91" s="21"/>
      <c r="L91" s="21"/>
      <c r="M91" s="21"/>
      <c r="N91" s="21"/>
      <c r="O91" s="21"/>
      <c r="P91" s="21"/>
      <c r="Q91" s="21"/>
      <c r="R91" s="21"/>
      <c r="S91" s="21"/>
      <c r="T91" s="21"/>
      <c r="U91" s="21"/>
      <c r="V91" s="21"/>
      <c r="W91" s="21"/>
      <c r="X91" s="20"/>
      <c r="Y91" s="22" t="str">
        <f aca="false">IF(COUNTIF($F91:$J91,"Yes")+COUNTIF($F91:$J91,"No")=0,"",COUNTIF($F91:$J91,"Yes")/(COUNTIF($F91:$J91,"Yes")+COUNTIF($F91:$J91,"No")))</f>
        <v/>
      </c>
      <c r="Z91" s="22" t="str">
        <f aca="false">IF(COUNTIF($L91:$Q91,"Yes")+COUNTIF($L91:$Q91,"No")=0,"",COUNTIF($L91:$Q91,"Yes")/(COUNTIF($L91:$Q91,"Yes")+COUNTIF($L91:$Q91,"No")))</f>
        <v/>
      </c>
      <c r="AA91" s="22" t="str">
        <f aca="false">IF(COUNTIF($S91:$V91,"Yes")+COUNTIF($S91:$V91,"No")=0,"",COUNTIF($S91:$V91,"Yes")/(COUNTIF($S91:$V91,"Yes")+COUNTIF($S91:$V91,"No")))</f>
        <v/>
      </c>
      <c r="AB91" s="22" t="str">
        <f aca="false">IF(OR($C91="",IF($Y91="",0,WeightCX)+IF($Z91="",0,WeightIR)+IF($AA91="",0,WeightIN)=0),"",IF($AD91="Yes",0,(IF($Y91="",0,WeightCX*$Y91)+IF($Z91="",0,WeightIR*$Z91)+IF($AA91="",0,WeightIN*$AA91))/(IF($Y91="",0,WeightCX)+IF($Z91="",0,WeightIR)+IF($AA91="",0,WeightIN))))</f>
        <v/>
      </c>
      <c r="AC91" s="23" t="str">
        <f aca="false">IF($AB91="","",IF($AB91&gt;=BandExceeds,"Exceeds",IF($AB91&gt;=BandMeets,"Meets",IF($AB91&gt;=BandNI,"Needs improvement","Unsatisfactory"))))</f>
        <v/>
      </c>
      <c r="AD91" s="24" t="str">
        <f aca="false">IF($C91="","",IF(OR($K91="Yes",$R91="Yes",$W91="Yes"),"Yes","No"))</f>
        <v/>
      </c>
    </row>
    <row r="92" customFormat="false" ht="15" hidden="false" customHeight="false" outlineLevel="0" collapsed="false">
      <c r="A92" s="19"/>
      <c r="B92" s="20"/>
      <c r="C92" s="20"/>
      <c r="D92" s="20"/>
      <c r="E92" s="20"/>
      <c r="F92" s="21"/>
      <c r="G92" s="21"/>
      <c r="H92" s="21"/>
      <c r="I92" s="21"/>
      <c r="J92" s="21"/>
      <c r="K92" s="21"/>
      <c r="L92" s="21"/>
      <c r="M92" s="21"/>
      <c r="N92" s="21"/>
      <c r="O92" s="21"/>
      <c r="P92" s="21"/>
      <c r="Q92" s="21"/>
      <c r="R92" s="21"/>
      <c r="S92" s="21"/>
      <c r="T92" s="21"/>
      <c r="U92" s="21"/>
      <c r="V92" s="21"/>
      <c r="W92" s="21"/>
      <c r="X92" s="20"/>
      <c r="Y92" s="22" t="str">
        <f aca="false">IF(COUNTIF($F92:$J92,"Yes")+COUNTIF($F92:$J92,"No")=0,"",COUNTIF($F92:$J92,"Yes")/(COUNTIF($F92:$J92,"Yes")+COUNTIF($F92:$J92,"No")))</f>
        <v/>
      </c>
      <c r="Z92" s="22" t="str">
        <f aca="false">IF(COUNTIF($L92:$Q92,"Yes")+COUNTIF($L92:$Q92,"No")=0,"",COUNTIF($L92:$Q92,"Yes")/(COUNTIF($L92:$Q92,"Yes")+COUNTIF($L92:$Q92,"No")))</f>
        <v/>
      </c>
      <c r="AA92" s="22" t="str">
        <f aca="false">IF(COUNTIF($S92:$V92,"Yes")+COUNTIF($S92:$V92,"No")=0,"",COUNTIF($S92:$V92,"Yes")/(COUNTIF($S92:$V92,"Yes")+COUNTIF($S92:$V92,"No")))</f>
        <v/>
      </c>
      <c r="AB92" s="22" t="str">
        <f aca="false">IF(OR($C92="",IF($Y92="",0,WeightCX)+IF($Z92="",0,WeightIR)+IF($AA92="",0,WeightIN)=0),"",IF($AD92="Yes",0,(IF($Y92="",0,WeightCX*$Y92)+IF($Z92="",0,WeightIR*$Z92)+IF($AA92="",0,WeightIN*$AA92))/(IF($Y92="",0,WeightCX)+IF($Z92="",0,WeightIR)+IF($AA92="",0,WeightIN))))</f>
        <v/>
      </c>
      <c r="AC92" s="23" t="str">
        <f aca="false">IF($AB92="","",IF($AB92&gt;=BandExceeds,"Exceeds",IF($AB92&gt;=BandMeets,"Meets",IF($AB92&gt;=BandNI,"Needs improvement","Unsatisfactory"))))</f>
        <v/>
      </c>
      <c r="AD92" s="24" t="str">
        <f aca="false">IF($C92="","",IF(OR($K92="Yes",$R92="Yes",$W92="Yes"),"Yes","No"))</f>
        <v/>
      </c>
    </row>
    <row r="93" customFormat="false" ht="15" hidden="false" customHeight="false" outlineLevel="0" collapsed="false">
      <c r="A93" s="19"/>
      <c r="B93" s="20"/>
      <c r="C93" s="20"/>
      <c r="D93" s="20"/>
      <c r="E93" s="20"/>
      <c r="F93" s="21"/>
      <c r="G93" s="21"/>
      <c r="H93" s="21"/>
      <c r="I93" s="21"/>
      <c r="J93" s="21"/>
      <c r="K93" s="21"/>
      <c r="L93" s="21"/>
      <c r="M93" s="21"/>
      <c r="N93" s="21"/>
      <c r="O93" s="21"/>
      <c r="P93" s="21"/>
      <c r="Q93" s="21"/>
      <c r="R93" s="21"/>
      <c r="S93" s="21"/>
      <c r="T93" s="21"/>
      <c r="U93" s="21"/>
      <c r="V93" s="21"/>
      <c r="W93" s="21"/>
      <c r="X93" s="20"/>
      <c r="Y93" s="22" t="str">
        <f aca="false">IF(COUNTIF($F93:$J93,"Yes")+COUNTIF($F93:$J93,"No")=0,"",COUNTIF($F93:$J93,"Yes")/(COUNTIF($F93:$J93,"Yes")+COUNTIF($F93:$J93,"No")))</f>
        <v/>
      </c>
      <c r="Z93" s="22" t="str">
        <f aca="false">IF(COUNTIF($L93:$Q93,"Yes")+COUNTIF($L93:$Q93,"No")=0,"",COUNTIF($L93:$Q93,"Yes")/(COUNTIF($L93:$Q93,"Yes")+COUNTIF($L93:$Q93,"No")))</f>
        <v/>
      </c>
      <c r="AA93" s="22" t="str">
        <f aca="false">IF(COUNTIF($S93:$V93,"Yes")+COUNTIF($S93:$V93,"No")=0,"",COUNTIF($S93:$V93,"Yes")/(COUNTIF($S93:$V93,"Yes")+COUNTIF($S93:$V93,"No")))</f>
        <v/>
      </c>
      <c r="AB93" s="22" t="str">
        <f aca="false">IF(OR($C93="",IF($Y93="",0,WeightCX)+IF($Z93="",0,WeightIR)+IF($AA93="",0,WeightIN)=0),"",IF($AD93="Yes",0,(IF($Y93="",0,WeightCX*$Y93)+IF($Z93="",0,WeightIR*$Z93)+IF($AA93="",0,WeightIN*$AA93))/(IF($Y93="",0,WeightCX)+IF($Z93="",0,WeightIR)+IF($AA93="",0,WeightIN))))</f>
        <v/>
      </c>
      <c r="AC93" s="23" t="str">
        <f aca="false">IF($AB93="","",IF($AB93&gt;=BandExceeds,"Exceeds",IF($AB93&gt;=BandMeets,"Meets",IF($AB93&gt;=BandNI,"Needs improvement","Unsatisfactory"))))</f>
        <v/>
      </c>
      <c r="AD93" s="24" t="str">
        <f aca="false">IF($C93="","",IF(OR($K93="Yes",$R93="Yes",$W93="Yes"),"Yes","No"))</f>
        <v/>
      </c>
    </row>
    <row r="94" customFormat="false" ht="15" hidden="false" customHeight="false" outlineLevel="0" collapsed="false">
      <c r="A94" s="19"/>
      <c r="B94" s="20"/>
      <c r="C94" s="20"/>
      <c r="D94" s="20"/>
      <c r="E94" s="20"/>
      <c r="F94" s="21"/>
      <c r="G94" s="21"/>
      <c r="H94" s="21"/>
      <c r="I94" s="21"/>
      <c r="J94" s="21"/>
      <c r="K94" s="21"/>
      <c r="L94" s="21"/>
      <c r="M94" s="21"/>
      <c r="N94" s="21"/>
      <c r="O94" s="21"/>
      <c r="P94" s="21"/>
      <c r="Q94" s="21"/>
      <c r="R94" s="21"/>
      <c r="S94" s="21"/>
      <c r="T94" s="21"/>
      <c r="U94" s="21"/>
      <c r="V94" s="21"/>
      <c r="W94" s="21"/>
      <c r="X94" s="20"/>
      <c r="Y94" s="22" t="str">
        <f aca="false">IF(COUNTIF($F94:$J94,"Yes")+COUNTIF($F94:$J94,"No")=0,"",COUNTIF($F94:$J94,"Yes")/(COUNTIF($F94:$J94,"Yes")+COUNTIF($F94:$J94,"No")))</f>
        <v/>
      </c>
      <c r="Z94" s="22" t="str">
        <f aca="false">IF(COUNTIF($L94:$Q94,"Yes")+COUNTIF($L94:$Q94,"No")=0,"",COUNTIF($L94:$Q94,"Yes")/(COUNTIF($L94:$Q94,"Yes")+COUNTIF($L94:$Q94,"No")))</f>
        <v/>
      </c>
      <c r="AA94" s="22" t="str">
        <f aca="false">IF(COUNTIF($S94:$V94,"Yes")+COUNTIF($S94:$V94,"No")=0,"",COUNTIF($S94:$V94,"Yes")/(COUNTIF($S94:$V94,"Yes")+COUNTIF($S94:$V94,"No")))</f>
        <v/>
      </c>
      <c r="AB94" s="22" t="str">
        <f aca="false">IF(OR($C94="",IF($Y94="",0,WeightCX)+IF($Z94="",0,WeightIR)+IF($AA94="",0,WeightIN)=0),"",IF($AD94="Yes",0,(IF($Y94="",0,WeightCX*$Y94)+IF($Z94="",0,WeightIR*$Z94)+IF($AA94="",0,WeightIN*$AA94))/(IF($Y94="",0,WeightCX)+IF($Z94="",0,WeightIR)+IF($AA94="",0,WeightIN))))</f>
        <v/>
      </c>
      <c r="AC94" s="23" t="str">
        <f aca="false">IF($AB94="","",IF($AB94&gt;=BandExceeds,"Exceeds",IF($AB94&gt;=BandMeets,"Meets",IF($AB94&gt;=BandNI,"Needs improvement","Unsatisfactory"))))</f>
        <v/>
      </c>
      <c r="AD94" s="24" t="str">
        <f aca="false">IF($C94="","",IF(OR($K94="Yes",$R94="Yes",$W94="Yes"),"Yes","No"))</f>
        <v/>
      </c>
    </row>
    <row r="95" customFormat="false" ht="15" hidden="false" customHeight="false" outlineLevel="0" collapsed="false">
      <c r="A95" s="19"/>
      <c r="B95" s="20"/>
      <c r="C95" s="20"/>
      <c r="D95" s="20"/>
      <c r="E95" s="20"/>
      <c r="F95" s="21"/>
      <c r="G95" s="21"/>
      <c r="H95" s="21"/>
      <c r="I95" s="21"/>
      <c r="J95" s="21"/>
      <c r="K95" s="21"/>
      <c r="L95" s="21"/>
      <c r="M95" s="21"/>
      <c r="N95" s="21"/>
      <c r="O95" s="21"/>
      <c r="P95" s="21"/>
      <c r="Q95" s="21"/>
      <c r="R95" s="21"/>
      <c r="S95" s="21"/>
      <c r="T95" s="21"/>
      <c r="U95" s="21"/>
      <c r="V95" s="21"/>
      <c r="W95" s="21"/>
      <c r="X95" s="20"/>
      <c r="Y95" s="22" t="str">
        <f aca="false">IF(COUNTIF($F95:$J95,"Yes")+COUNTIF($F95:$J95,"No")=0,"",COUNTIF($F95:$J95,"Yes")/(COUNTIF($F95:$J95,"Yes")+COUNTIF($F95:$J95,"No")))</f>
        <v/>
      </c>
      <c r="Z95" s="22" t="str">
        <f aca="false">IF(COUNTIF($L95:$Q95,"Yes")+COUNTIF($L95:$Q95,"No")=0,"",COUNTIF($L95:$Q95,"Yes")/(COUNTIF($L95:$Q95,"Yes")+COUNTIF($L95:$Q95,"No")))</f>
        <v/>
      </c>
      <c r="AA95" s="22" t="str">
        <f aca="false">IF(COUNTIF($S95:$V95,"Yes")+COUNTIF($S95:$V95,"No")=0,"",COUNTIF($S95:$V95,"Yes")/(COUNTIF($S95:$V95,"Yes")+COUNTIF($S95:$V95,"No")))</f>
        <v/>
      </c>
      <c r="AB95" s="22" t="str">
        <f aca="false">IF(OR($C95="",IF($Y95="",0,WeightCX)+IF($Z95="",0,WeightIR)+IF($AA95="",0,WeightIN)=0),"",IF($AD95="Yes",0,(IF($Y95="",0,WeightCX*$Y95)+IF($Z95="",0,WeightIR*$Z95)+IF($AA95="",0,WeightIN*$AA95))/(IF($Y95="",0,WeightCX)+IF($Z95="",0,WeightIR)+IF($AA95="",0,WeightIN))))</f>
        <v/>
      </c>
      <c r="AC95" s="23" t="str">
        <f aca="false">IF($AB95="","",IF($AB95&gt;=BandExceeds,"Exceeds",IF($AB95&gt;=BandMeets,"Meets",IF($AB95&gt;=BandNI,"Needs improvement","Unsatisfactory"))))</f>
        <v/>
      </c>
      <c r="AD95" s="24" t="str">
        <f aca="false">IF($C95="","",IF(OR($K95="Yes",$R95="Yes",$W95="Yes"),"Yes","No"))</f>
        <v/>
      </c>
    </row>
    <row r="96" customFormat="false" ht="15" hidden="false" customHeight="false" outlineLevel="0" collapsed="false">
      <c r="A96" s="19"/>
      <c r="B96" s="20"/>
      <c r="C96" s="20"/>
      <c r="D96" s="20"/>
      <c r="E96" s="20"/>
      <c r="F96" s="21"/>
      <c r="G96" s="21"/>
      <c r="H96" s="21"/>
      <c r="I96" s="21"/>
      <c r="J96" s="21"/>
      <c r="K96" s="21"/>
      <c r="L96" s="21"/>
      <c r="M96" s="21"/>
      <c r="N96" s="21"/>
      <c r="O96" s="21"/>
      <c r="P96" s="21"/>
      <c r="Q96" s="21"/>
      <c r="R96" s="21"/>
      <c r="S96" s="21"/>
      <c r="T96" s="21"/>
      <c r="U96" s="21"/>
      <c r="V96" s="21"/>
      <c r="W96" s="21"/>
      <c r="X96" s="20"/>
      <c r="Y96" s="22" t="str">
        <f aca="false">IF(COUNTIF($F96:$J96,"Yes")+COUNTIF($F96:$J96,"No")=0,"",COUNTIF($F96:$J96,"Yes")/(COUNTIF($F96:$J96,"Yes")+COUNTIF($F96:$J96,"No")))</f>
        <v/>
      </c>
      <c r="Z96" s="22" t="str">
        <f aca="false">IF(COUNTIF($L96:$Q96,"Yes")+COUNTIF($L96:$Q96,"No")=0,"",COUNTIF($L96:$Q96,"Yes")/(COUNTIF($L96:$Q96,"Yes")+COUNTIF($L96:$Q96,"No")))</f>
        <v/>
      </c>
      <c r="AA96" s="22" t="str">
        <f aca="false">IF(COUNTIF($S96:$V96,"Yes")+COUNTIF($S96:$V96,"No")=0,"",COUNTIF($S96:$V96,"Yes")/(COUNTIF($S96:$V96,"Yes")+COUNTIF($S96:$V96,"No")))</f>
        <v/>
      </c>
      <c r="AB96" s="22" t="str">
        <f aca="false">IF(OR($C96="",IF($Y96="",0,WeightCX)+IF($Z96="",0,WeightIR)+IF($AA96="",0,WeightIN)=0),"",IF($AD96="Yes",0,(IF($Y96="",0,WeightCX*$Y96)+IF($Z96="",0,WeightIR*$Z96)+IF($AA96="",0,WeightIN*$AA96))/(IF($Y96="",0,WeightCX)+IF($Z96="",0,WeightIR)+IF($AA96="",0,WeightIN))))</f>
        <v/>
      </c>
      <c r="AC96" s="23" t="str">
        <f aca="false">IF($AB96="","",IF($AB96&gt;=BandExceeds,"Exceeds",IF($AB96&gt;=BandMeets,"Meets",IF($AB96&gt;=BandNI,"Needs improvement","Unsatisfactory"))))</f>
        <v/>
      </c>
      <c r="AD96" s="24" t="str">
        <f aca="false">IF($C96="","",IF(OR($K96="Yes",$R96="Yes",$W96="Yes"),"Yes","No"))</f>
        <v/>
      </c>
    </row>
    <row r="97" customFormat="false" ht="15" hidden="false" customHeight="false" outlineLevel="0" collapsed="false">
      <c r="A97" s="19"/>
      <c r="B97" s="20"/>
      <c r="C97" s="20"/>
      <c r="D97" s="20"/>
      <c r="E97" s="20"/>
      <c r="F97" s="21"/>
      <c r="G97" s="21"/>
      <c r="H97" s="21"/>
      <c r="I97" s="21"/>
      <c r="J97" s="21"/>
      <c r="K97" s="21"/>
      <c r="L97" s="21"/>
      <c r="M97" s="21"/>
      <c r="N97" s="21"/>
      <c r="O97" s="21"/>
      <c r="P97" s="21"/>
      <c r="Q97" s="21"/>
      <c r="R97" s="21"/>
      <c r="S97" s="21"/>
      <c r="T97" s="21"/>
      <c r="U97" s="21"/>
      <c r="V97" s="21"/>
      <c r="W97" s="21"/>
      <c r="X97" s="20"/>
      <c r="Y97" s="22" t="str">
        <f aca="false">IF(COUNTIF($F97:$J97,"Yes")+COUNTIF($F97:$J97,"No")=0,"",COUNTIF($F97:$J97,"Yes")/(COUNTIF($F97:$J97,"Yes")+COUNTIF($F97:$J97,"No")))</f>
        <v/>
      </c>
      <c r="Z97" s="22" t="str">
        <f aca="false">IF(COUNTIF($L97:$Q97,"Yes")+COUNTIF($L97:$Q97,"No")=0,"",COUNTIF($L97:$Q97,"Yes")/(COUNTIF($L97:$Q97,"Yes")+COUNTIF($L97:$Q97,"No")))</f>
        <v/>
      </c>
      <c r="AA97" s="22" t="str">
        <f aca="false">IF(COUNTIF($S97:$V97,"Yes")+COUNTIF($S97:$V97,"No")=0,"",COUNTIF($S97:$V97,"Yes")/(COUNTIF($S97:$V97,"Yes")+COUNTIF($S97:$V97,"No")))</f>
        <v/>
      </c>
      <c r="AB97" s="22" t="str">
        <f aca="false">IF(OR($C97="",IF($Y97="",0,WeightCX)+IF($Z97="",0,WeightIR)+IF($AA97="",0,WeightIN)=0),"",IF($AD97="Yes",0,(IF($Y97="",0,WeightCX*$Y97)+IF($Z97="",0,WeightIR*$Z97)+IF($AA97="",0,WeightIN*$AA97))/(IF($Y97="",0,WeightCX)+IF($Z97="",0,WeightIR)+IF($AA97="",0,WeightIN))))</f>
        <v/>
      </c>
      <c r="AC97" s="23" t="str">
        <f aca="false">IF($AB97="","",IF($AB97&gt;=BandExceeds,"Exceeds",IF($AB97&gt;=BandMeets,"Meets",IF($AB97&gt;=BandNI,"Needs improvement","Unsatisfactory"))))</f>
        <v/>
      </c>
      <c r="AD97" s="24" t="str">
        <f aca="false">IF($C97="","",IF(OR($K97="Yes",$R97="Yes",$W97="Yes"),"Yes","No"))</f>
        <v/>
      </c>
    </row>
    <row r="98" customFormat="false" ht="15" hidden="false" customHeight="false" outlineLevel="0" collapsed="false">
      <c r="A98" s="19"/>
      <c r="B98" s="20"/>
      <c r="C98" s="20"/>
      <c r="D98" s="20"/>
      <c r="E98" s="20"/>
      <c r="F98" s="21"/>
      <c r="G98" s="21"/>
      <c r="H98" s="21"/>
      <c r="I98" s="21"/>
      <c r="J98" s="21"/>
      <c r="K98" s="21"/>
      <c r="L98" s="21"/>
      <c r="M98" s="21"/>
      <c r="N98" s="21"/>
      <c r="O98" s="21"/>
      <c r="P98" s="21"/>
      <c r="Q98" s="21"/>
      <c r="R98" s="21"/>
      <c r="S98" s="21"/>
      <c r="T98" s="21"/>
      <c r="U98" s="21"/>
      <c r="V98" s="21"/>
      <c r="W98" s="21"/>
      <c r="X98" s="20"/>
      <c r="Y98" s="22" t="str">
        <f aca="false">IF(COUNTIF($F98:$J98,"Yes")+COUNTIF($F98:$J98,"No")=0,"",COUNTIF($F98:$J98,"Yes")/(COUNTIF($F98:$J98,"Yes")+COUNTIF($F98:$J98,"No")))</f>
        <v/>
      </c>
      <c r="Z98" s="22" t="str">
        <f aca="false">IF(COUNTIF($L98:$Q98,"Yes")+COUNTIF($L98:$Q98,"No")=0,"",COUNTIF($L98:$Q98,"Yes")/(COUNTIF($L98:$Q98,"Yes")+COUNTIF($L98:$Q98,"No")))</f>
        <v/>
      </c>
      <c r="AA98" s="22" t="str">
        <f aca="false">IF(COUNTIF($S98:$V98,"Yes")+COUNTIF($S98:$V98,"No")=0,"",COUNTIF($S98:$V98,"Yes")/(COUNTIF($S98:$V98,"Yes")+COUNTIF($S98:$V98,"No")))</f>
        <v/>
      </c>
      <c r="AB98" s="22" t="str">
        <f aca="false">IF(OR($C98="",IF($Y98="",0,WeightCX)+IF($Z98="",0,WeightIR)+IF($AA98="",0,WeightIN)=0),"",IF($AD98="Yes",0,(IF($Y98="",0,WeightCX*$Y98)+IF($Z98="",0,WeightIR*$Z98)+IF($AA98="",0,WeightIN*$AA98))/(IF($Y98="",0,WeightCX)+IF($Z98="",0,WeightIR)+IF($AA98="",0,WeightIN))))</f>
        <v/>
      </c>
      <c r="AC98" s="23" t="str">
        <f aca="false">IF($AB98="","",IF($AB98&gt;=BandExceeds,"Exceeds",IF($AB98&gt;=BandMeets,"Meets",IF($AB98&gt;=BandNI,"Needs improvement","Unsatisfactory"))))</f>
        <v/>
      </c>
      <c r="AD98" s="24" t="str">
        <f aca="false">IF($C98="","",IF(OR($K98="Yes",$R98="Yes",$W98="Yes"),"Yes","No"))</f>
        <v/>
      </c>
    </row>
    <row r="99" customFormat="false" ht="15" hidden="false" customHeight="false" outlineLevel="0" collapsed="false">
      <c r="A99" s="19"/>
      <c r="B99" s="20"/>
      <c r="C99" s="20"/>
      <c r="D99" s="20"/>
      <c r="E99" s="20"/>
      <c r="F99" s="21"/>
      <c r="G99" s="21"/>
      <c r="H99" s="21"/>
      <c r="I99" s="21"/>
      <c r="J99" s="21"/>
      <c r="K99" s="21"/>
      <c r="L99" s="21"/>
      <c r="M99" s="21"/>
      <c r="N99" s="21"/>
      <c r="O99" s="21"/>
      <c r="P99" s="21"/>
      <c r="Q99" s="21"/>
      <c r="R99" s="21"/>
      <c r="S99" s="21"/>
      <c r="T99" s="21"/>
      <c r="U99" s="21"/>
      <c r="V99" s="21"/>
      <c r="W99" s="21"/>
      <c r="X99" s="20"/>
      <c r="Y99" s="22" t="str">
        <f aca="false">IF(COUNTIF($F99:$J99,"Yes")+COUNTIF($F99:$J99,"No")=0,"",COUNTIF($F99:$J99,"Yes")/(COUNTIF($F99:$J99,"Yes")+COUNTIF($F99:$J99,"No")))</f>
        <v/>
      </c>
      <c r="Z99" s="22" t="str">
        <f aca="false">IF(COUNTIF($L99:$Q99,"Yes")+COUNTIF($L99:$Q99,"No")=0,"",COUNTIF($L99:$Q99,"Yes")/(COUNTIF($L99:$Q99,"Yes")+COUNTIF($L99:$Q99,"No")))</f>
        <v/>
      </c>
      <c r="AA99" s="22" t="str">
        <f aca="false">IF(COUNTIF($S99:$V99,"Yes")+COUNTIF($S99:$V99,"No")=0,"",COUNTIF($S99:$V99,"Yes")/(COUNTIF($S99:$V99,"Yes")+COUNTIF($S99:$V99,"No")))</f>
        <v/>
      </c>
      <c r="AB99" s="22" t="str">
        <f aca="false">IF(OR($C99="",IF($Y99="",0,WeightCX)+IF($Z99="",0,WeightIR)+IF($AA99="",0,WeightIN)=0),"",IF($AD99="Yes",0,(IF($Y99="",0,WeightCX*$Y99)+IF($Z99="",0,WeightIR*$Z99)+IF($AA99="",0,WeightIN*$AA99))/(IF($Y99="",0,WeightCX)+IF($Z99="",0,WeightIR)+IF($AA99="",0,WeightIN))))</f>
        <v/>
      </c>
      <c r="AC99" s="23" t="str">
        <f aca="false">IF($AB99="","",IF($AB99&gt;=BandExceeds,"Exceeds",IF($AB99&gt;=BandMeets,"Meets",IF($AB99&gt;=BandNI,"Needs improvement","Unsatisfactory"))))</f>
        <v/>
      </c>
      <c r="AD99" s="24" t="str">
        <f aca="false">IF($C99="","",IF(OR($K99="Yes",$R99="Yes",$W99="Yes"),"Yes","No"))</f>
        <v/>
      </c>
    </row>
    <row r="100" customFormat="false" ht="15" hidden="false" customHeight="false" outlineLevel="0" collapsed="false">
      <c r="A100" s="19"/>
      <c r="B100" s="20"/>
      <c r="C100" s="20"/>
      <c r="D100" s="20"/>
      <c r="E100" s="20"/>
      <c r="F100" s="21"/>
      <c r="G100" s="21"/>
      <c r="H100" s="21"/>
      <c r="I100" s="21"/>
      <c r="J100" s="21"/>
      <c r="K100" s="21"/>
      <c r="L100" s="21"/>
      <c r="M100" s="21"/>
      <c r="N100" s="21"/>
      <c r="O100" s="21"/>
      <c r="P100" s="21"/>
      <c r="Q100" s="21"/>
      <c r="R100" s="21"/>
      <c r="S100" s="21"/>
      <c r="T100" s="21"/>
      <c r="U100" s="21"/>
      <c r="V100" s="21"/>
      <c r="W100" s="21"/>
      <c r="X100" s="20"/>
      <c r="Y100" s="22" t="str">
        <f aca="false">IF(COUNTIF($F100:$J100,"Yes")+COUNTIF($F100:$J100,"No")=0,"",COUNTIF($F100:$J100,"Yes")/(COUNTIF($F100:$J100,"Yes")+COUNTIF($F100:$J100,"No")))</f>
        <v/>
      </c>
      <c r="Z100" s="22" t="str">
        <f aca="false">IF(COUNTIF($L100:$Q100,"Yes")+COUNTIF($L100:$Q100,"No")=0,"",COUNTIF($L100:$Q100,"Yes")/(COUNTIF($L100:$Q100,"Yes")+COUNTIF($L100:$Q100,"No")))</f>
        <v/>
      </c>
      <c r="AA100" s="22" t="str">
        <f aca="false">IF(COUNTIF($S100:$V100,"Yes")+COUNTIF($S100:$V100,"No")=0,"",COUNTIF($S100:$V100,"Yes")/(COUNTIF($S100:$V100,"Yes")+COUNTIF($S100:$V100,"No")))</f>
        <v/>
      </c>
      <c r="AB100" s="22" t="str">
        <f aca="false">IF(OR($C100="",IF($Y100="",0,WeightCX)+IF($Z100="",0,WeightIR)+IF($AA100="",0,WeightIN)=0),"",IF($AD100="Yes",0,(IF($Y100="",0,WeightCX*$Y100)+IF($Z100="",0,WeightIR*$Z100)+IF($AA100="",0,WeightIN*$AA100))/(IF($Y100="",0,WeightCX)+IF($Z100="",0,WeightIR)+IF($AA100="",0,WeightIN))))</f>
        <v/>
      </c>
      <c r="AC100" s="23" t="str">
        <f aca="false">IF($AB100="","",IF($AB100&gt;=BandExceeds,"Exceeds",IF($AB100&gt;=BandMeets,"Meets",IF($AB100&gt;=BandNI,"Needs improvement","Unsatisfactory"))))</f>
        <v/>
      </c>
      <c r="AD100" s="24" t="str">
        <f aca="false">IF($C100="","",IF(OR($K100="Yes",$R100="Yes",$W100="Yes"),"Yes","No"))</f>
        <v/>
      </c>
    </row>
    <row r="101" customFormat="false" ht="15" hidden="false" customHeight="false" outlineLevel="0" collapsed="false">
      <c r="A101" s="19"/>
      <c r="B101" s="20"/>
      <c r="C101" s="20"/>
      <c r="D101" s="20"/>
      <c r="E101" s="20"/>
      <c r="F101" s="21"/>
      <c r="G101" s="21"/>
      <c r="H101" s="21"/>
      <c r="I101" s="21"/>
      <c r="J101" s="21"/>
      <c r="K101" s="21"/>
      <c r="L101" s="21"/>
      <c r="M101" s="21"/>
      <c r="N101" s="21"/>
      <c r="O101" s="21"/>
      <c r="P101" s="21"/>
      <c r="Q101" s="21"/>
      <c r="R101" s="21"/>
      <c r="S101" s="21"/>
      <c r="T101" s="21"/>
      <c r="U101" s="21"/>
      <c r="V101" s="21"/>
      <c r="W101" s="21"/>
      <c r="X101" s="20"/>
      <c r="Y101" s="22" t="str">
        <f aca="false">IF(COUNTIF($F101:$J101,"Yes")+COUNTIF($F101:$J101,"No")=0,"",COUNTIF($F101:$J101,"Yes")/(COUNTIF($F101:$J101,"Yes")+COUNTIF($F101:$J101,"No")))</f>
        <v/>
      </c>
      <c r="Z101" s="22" t="str">
        <f aca="false">IF(COUNTIF($L101:$Q101,"Yes")+COUNTIF($L101:$Q101,"No")=0,"",COUNTIF($L101:$Q101,"Yes")/(COUNTIF($L101:$Q101,"Yes")+COUNTIF($L101:$Q101,"No")))</f>
        <v/>
      </c>
      <c r="AA101" s="22" t="str">
        <f aca="false">IF(COUNTIF($S101:$V101,"Yes")+COUNTIF($S101:$V101,"No")=0,"",COUNTIF($S101:$V101,"Yes")/(COUNTIF($S101:$V101,"Yes")+COUNTIF($S101:$V101,"No")))</f>
        <v/>
      </c>
      <c r="AB101" s="22" t="str">
        <f aca="false">IF(OR($C101="",IF($Y101="",0,WeightCX)+IF($Z101="",0,WeightIR)+IF($AA101="",0,WeightIN)=0),"",IF($AD101="Yes",0,(IF($Y101="",0,WeightCX*$Y101)+IF($Z101="",0,WeightIR*$Z101)+IF($AA101="",0,WeightIN*$AA101))/(IF($Y101="",0,WeightCX)+IF($Z101="",0,WeightIR)+IF($AA101="",0,WeightIN))))</f>
        <v/>
      </c>
      <c r="AC101" s="23" t="str">
        <f aca="false">IF($AB101="","",IF($AB101&gt;=BandExceeds,"Exceeds",IF($AB101&gt;=BandMeets,"Meets",IF($AB101&gt;=BandNI,"Needs improvement","Unsatisfactory"))))</f>
        <v/>
      </c>
      <c r="AD101" s="24" t="str">
        <f aca="false">IF($C101="","",IF(OR($K101="Yes",$R101="Yes",$W101="Yes"),"Yes","No"))</f>
        <v/>
      </c>
    </row>
    <row r="102" customFormat="false" ht="15" hidden="false" customHeight="false" outlineLevel="0" collapsed="false">
      <c r="A102" s="19"/>
      <c r="B102" s="20"/>
      <c r="C102" s="20"/>
      <c r="D102" s="20"/>
      <c r="E102" s="20"/>
      <c r="F102" s="21"/>
      <c r="G102" s="21"/>
      <c r="H102" s="21"/>
      <c r="I102" s="21"/>
      <c r="J102" s="21"/>
      <c r="K102" s="21"/>
      <c r="L102" s="21"/>
      <c r="M102" s="21"/>
      <c r="N102" s="21"/>
      <c r="O102" s="21"/>
      <c r="P102" s="21"/>
      <c r="Q102" s="21"/>
      <c r="R102" s="21"/>
      <c r="S102" s="21"/>
      <c r="T102" s="21"/>
      <c r="U102" s="21"/>
      <c r="V102" s="21"/>
      <c r="W102" s="21"/>
      <c r="X102" s="20"/>
      <c r="Y102" s="22" t="str">
        <f aca="false">IF(COUNTIF($F102:$J102,"Yes")+COUNTIF($F102:$J102,"No")=0,"",COUNTIF($F102:$J102,"Yes")/(COUNTIF($F102:$J102,"Yes")+COUNTIF($F102:$J102,"No")))</f>
        <v/>
      </c>
      <c r="Z102" s="22" t="str">
        <f aca="false">IF(COUNTIF($L102:$Q102,"Yes")+COUNTIF($L102:$Q102,"No")=0,"",COUNTIF($L102:$Q102,"Yes")/(COUNTIF($L102:$Q102,"Yes")+COUNTIF($L102:$Q102,"No")))</f>
        <v/>
      </c>
      <c r="AA102" s="22" t="str">
        <f aca="false">IF(COUNTIF($S102:$V102,"Yes")+COUNTIF($S102:$V102,"No")=0,"",COUNTIF($S102:$V102,"Yes")/(COUNTIF($S102:$V102,"Yes")+COUNTIF($S102:$V102,"No")))</f>
        <v/>
      </c>
      <c r="AB102" s="22" t="str">
        <f aca="false">IF(OR($C102="",IF($Y102="",0,WeightCX)+IF($Z102="",0,WeightIR)+IF($AA102="",0,WeightIN)=0),"",IF($AD102="Yes",0,(IF($Y102="",0,WeightCX*$Y102)+IF($Z102="",0,WeightIR*$Z102)+IF($AA102="",0,WeightIN*$AA102))/(IF($Y102="",0,WeightCX)+IF($Z102="",0,WeightIR)+IF($AA102="",0,WeightIN))))</f>
        <v/>
      </c>
      <c r="AC102" s="23" t="str">
        <f aca="false">IF($AB102="","",IF($AB102&gt;=BandExceeds,"Exceeds",IF($AB102&gt;=BandMeets,"Meets",IF($AB102&gt;=BandNI,"Needs improvement","Unsatisfactory"))))</f>
        <v/>
      </c>
      <c r="AD102" s="24" t="str">
        <f aca="false">IF($C102="","",IF(OR($K102="Yes",$R102="Yes",$W102="Yes"),"Yes","No"))</f>
        <v/>
      </c>
    </row>
    <row r="103" customFormat="false" ht="15" hidden="false" customHeight="false" outlineLevel="0" collapsed="false">
      <c r="A103" s="19"/>
      <c r="B103" s="20"/>
      <c r="C103" s="20"/>
      <c r="D103" s="20"/>
      <c r="E103" s="20"/>
      <c r="F103" s="21"/>
      <c r="G103" s="21"/>
      <c r="H103" s="21"/>
      <c r="I103" s="21"/>
      <c r="J103" s="21"/>
      <c r="K103" s="21"/>
      <c r="L103" s="21"/>
      <c r="M103" s="21"/>
      <c r="N103" s="21"/>
      <c r="O103" s="21"/>
      <c r="P103" s="21"/>
      <c r="Q103" s="21"/>
      <c r="R103" s="21"/>
      <c r="S103" s="21"/>
      <c r="T103" s="21"/>
      <c r="U103" s="21"/>
      <c r="V103" s="21"/>
      <c r="W103" s="21"/>
      <c r="X103" s="20"/>
      <c r="Y103" s="22" t="str">
        <f aca="false">IF(COUNTIF($F103:$J103,"Yes")+COUNTIF($F103:$J103,"No")=0,"",COUNTIF($F103:$J103,"Yes")/(COUNTIF($F103:$J103,"Yes")+COUNTIF($F103:$J103,"No")))</f>
        <v/>
      </c>
      <c r="Z103" s="22" t="str">
        <f aca="false">IF(COUNTIF($L103:$Q103,"Yes")+COUNTIF($L103:$Q103,"No")=0,"",COUNTIF($L103:$Q103,"Yes")/(COUNTIF($L103:$Q103,"Yes")+COUNTIF($L103:$Q103,"No")))</f>
        <v/>
      </c>
      <c r="AA103" s="22" t="str">
        <f aca="false">IF(COUNTIF($S103:$V103,"Yes")+COUNTIF($S103:$V103,"No")=0,"",COUNTIF($S103:$V103,"Yes")/(COUNTIF($S103:$V103,"Yes")+COUNTIF($S103:$V103,"No")))</f>
        <v/>
      </c>
      <c r="AB103" s="22" t="str">
        <f aca="false">IF(OR($C103="",IF($Y103="",0,WeightCX)+IF($Z103="",0,WeightIR)+IF($AA103="",0,WeightIN)=0),"",IF($AD103="Yes",0,(IF($Y103="",0,WeightCX*$Y103)+IF($Z103="",0,WeightIR*$Z103)+IF($AA103="",0,WeightIN*$AA103))/(IF($Y103="",0,WeightCX)+IF($Z103="",0,WeightIR)+IF($AA103="",0,WeightIN))))</f>
        <v/>
      </c>
      <c r="AC103" s="23" t="str">
        <f aca="false">IF($AB103="","",IF($AB103&gt;=BandExceeds,"Exceeds",IF($AB103&gt;=BandMeets,"Meets",IF($AB103&gt;=BandNI,"Needs improvement","Unsatisfactory"))))</f>
        <v/>
      </c>
      <c r="AD103" s="24" t="str">
        <f aca="false">IF($C103="","",IF(OR($K103="Yes",$R103="Yes",$W103="Yes"),"Yes","No"))</f>
        <v/>
      </c>
    </row>
    <row r="104" customFormat="false" ht="15" hidden="false" customHeight="false" outlineLevel="0" collapsed="false">
      <c r="A104" s="19"/>
      <c r="B104" s="20"/>
      <c r="C104" s="20"/>
      <c r="D104" s="20"/>
      <c r="E104" s="20"/>
      <c r="F104" s="21"/>
      <c r="G104" s="21"/>
      <c r="H104" s="21"/>
      <c r="I104" s="21"/>
      <c r="J104" s="21"/>
      <c r="K104" s="21"/>
      <c r="L104" s="21"/>
      <c r="M104" s="21"/>
      <c r="N104" s="21"/>
      <c r="O104" s="21"/>
      <c r="P104" s="21"/>
      <c r="Q104" s="21"/>
      <c r="R104" s="21"/>
      <c r="S104" s="21"/>
      <c r="T104" s="21"/>
      <c r="U104" s="21"/>
      <c r="V104" s="21"/>
      <c r="W104" s="21"/>
      <c r="X104" s="20"/>
      <c r="Y104" s="22" t="str">
        <f aca="false">IF(COUNTIF($F104:$J104,"Yes")+COUNTIF($F104:$J104,"No")=0,"",COUNTIF($F104:$J104,"Yes")/(COUNTIF($F104:$J104,"Yes")+COUNTIF($F104:$J104,"No")))</f>
        <v/>
      </c>
      <c r="Z104" s="22" t="str">
        <f aca="false">IF(COUNTIF($L104:$Q104,"Yes")+COUNTIF($L104:$Q104,"No")=0,"",COUNTIF($L104:$Q104,"Yes")/(COUNTIF($L104:$Q104,"Yes")+COUNTIF($L104:$Q104,"No")))</f>
        <v/>
      </c>
      <c r="AA104" s="22" t="str">
        <f aca="false">IF(COUNTIF($S104:$V104,"Yes")+COUNTIF($S104:$V104,"No")=0,"",COUNTIF($S104:$V104,"Yes")/(COUNTIF($S104:$V104,"Yes")+COUNTIF($S104:$V104,"No")))</f>
        <v/>
      </c>
      <c r="AB104" s="22" t="str">
        <f aca="false">IF(OR($C104="",IF($Y104="",0,WeightCX)+IF($Z104="",0,WeightIR)+IF($AA104="",0,WeightIN)=0),"",IF($AD104="Yes",0,(IF($Y104="",0,WeightCX*$Y104)+IF($Z104="",0,WeightIR*$Z104)+IF($AA104="",0,WeightIN*$AA104))/(IF($Y104="",0,WeightCX)+IF($Z104="",0,WeightIR)+IF($AA104="",0,WeightIN))))</f>
        <v/>
      </c>
      <c r="AC104" s="23" t="str">
        <f aca="false">IF($AB104="","",IF($AB104&gt;=BandExceeds,"Exceeds",IF($AB104&gt;=BandMeets,"Meets",IF($AB104&gt;=BandNI,"Needs improvement","Unsatisfactory"))))</f>
        <v/>
      </c>
      <c r="AD104" s="24" t="str">
        <f aca="false">IF($C104="","",IF(OR($K104="Yes",$R104="Yes",$W104="Yes"),"Yes","No"))</f>
        <v/>
      </c>
    </row>
    <row r="105" customFormat="false" ht="15" hidden="false" customHeight="false" outlineLevel="0" collapsed="false">
      <c r="A105" s="19"/>
      <c r="B105" s="20"/>
      <c r="C105" s="20"/>
      <c r="D105" s="20"/>
      <c r="E105" s="20"/>
      <c r="F105" s="21"/>
      <c r="G105" s="21"/>
      <c r="H105" s="21"/>
      <c r="I105" s="21"/>
      <c r="J105" s="21"/>
      <c r="K105" s="21"/>
      <c r="L105" s="21"/>
      <c r="M105" s="21"/>
      <c r="N105" s="21"/>
      <c r="O105" s="21"/>
      <c r="P105" s="21"/>
      <c r="Q105" s="21"/>
      <c r="R105" s="21"/>
      <c r="S105" s="21"/>
      <c r="T105" s="21"/>
      <c r="U105" s="21"/>
      <c r="V105" s="21"/>
      <c r="W105" s="21"/>
      <c r="X105" s="20"/>
      <c r="Y105" s="22" t="str">
        <f aca="false">IF(COUNTIF($F105:$J105,"Yes")+COUNTIF($F105:$J105,"No")=0,"",COUNTIF($F105:$J105,"Yes")/(COUNTIF($F105:$J105,"Yes")+COUNTIF($F105:$J105,"No")))</f>
        <v/>
      </c>
      <c r="Z105" s="22" t="str">
        <f aca="false">IF(COUNTIF($L105:$Q105,"Yes")+COUNTIF($L105:$Q105,"No")=0,"",COUNTIF($L105:$Q105,"Yes")/(COUNTIF($L105:$Q105,"Yes")+COUNTIF($L105:$Q105,"No")))</f>
        <v/>
      </c>
      <c r="AA105" s="22" t="str">
        <f aca="false">IF(COUNTIF($S105:$V105,"Yes")+COUNTIF($S105:$V105,"No")=0,"",COUNTIF($S105:$V105,"Yes")/(COUNTIF($S105:$V105,"Yes")+COUNTIF($S105:$V105,"No")))</f>
        <v/>
      </c>
      <c r="AB105" s="22" t="str">
        <f aca="false">IF(OR($C105="",IF($Y105="",0,WeightCX)+IF($Z105="",0,WeightIR)+IF($AA105="",0,WeightIN)=0),"",IF($AD105="Yes",0,(IF($Y105="",0,WeightCX*$Y105)+IF($Z105="",0,WeightIR*$Z105)+IF($AA105="",0,WeightIN*$AA105))/(IF($Y105="",0,WeightCX)+IF($Z105="",0,WeightIR)+IF($AA105="",0,WeightIN))))</f>
        <v/>
      </c>
      <c r="AC105" s="23" t="str">
        <f aca="false">IF($AB105="","",IF($AB105&gt;=BandExceeds,"Exceeds",IF($AB105&gt;=BandMeets,"Meets",IF($AB105&gt;=BandNI,"Needs improvement","Unsatisfactory"))))</f>
        <v/>
      </c>
      <c r="AD105" s="24" t="str">
        <f aca="false">IF($C105="","",IF(OR($K105="Yes",$R105="Yes",$W105="Yes"),"Yes","No"))</f>
        <v/>
      </c>
    </row>
    <row r="106" customFormat="false" ht="15" hidden="false" customHeight="false" outlineLevel="0" collapsed="false">
      <c r="A106" s="19"/>
      <c r="B106" s="20"/>
      <c r="C106" s="20"/>
      <c r="D106" s="20"/>
      <c r="E106" s="20"/>
      <c r="F106" s="21"/>
      <c r="G106" s="21"/>
      <c r="H106" s="21"/>
      <c r="I106" s="21"/>
      <c r="J106" s="21"/>
      <c r="K106" s="21"/>
      <c r="L106" s="21"/>
      <c r="M106" s="21"/>
      <c r="N106" s="21"/>
      <c r="O106" s="21"/>
      <c r="P106" s="21"/>
      <c r="Q106" s="21"/>
      <c r="R106" s="21"/>
      <c r="S106" s="21"/>
      <c r="T106" s="21"/>
      <c r="U106" s="21"/>
      <c r="V106" s="21"/>
      <c r="W106" s="21"/>
      <c r="X106" s="20"/>
      <c r="Y106" s="22" t="str">
        <f aca="false">IF(COUNTIF($F106:$J106,"Yes")+COUNTIF($F106:$J106,"No")=0,"",COUNTIF($F106:$J106,"Yes")/(COUNTIF($F106:$J106,"Yes")+COUNTIF($F106:$J106,"No")))</f>
        <v/>
      </c>
      <c r="Z106" s="22" t="str">
        <f aca="false">IF(COUNTIF($L106:$Q106,"Yes")+COUNTIF($L106:$Q106,"No")=0,"",COUNTIF($L106:$Q106,"Yes")/(COUNTIF($L106:$Q106,"Yes")+COUNTIF($L106:$Q106,"No")))</f>
        <v/>
      </c>
      <c r="AA106" s="22" t="str">
        <f aca="false">IF(COUNTIF($S106:$V106,"Yes")+COUNTIF($S106:$V106,"No")=0,"",COUNTIF($S106:$V106,"Yes")/(COUNTIF($S106:$V106,"Yes")+COUNTIF($S106:$V106,"No")))</f>
        <v/>
      </c>
      <c r="AB106" s="22" t="str">
        <f aca="false">IF(OR($C106="",IF($Y106="",0,WeightCX)+IF($Z106="",0,WeightIR)+IF($AA106="",0,WeightIN)=0),"",IF($AD106="Yes",0,(IF($Y106="",0,WeightCX*$Y106)+IF($Z106="",0,WeightIR*$Z106)+IF($AA106="",0,WeightIN*$AA106))/(IF($Y106="",0,WeightCX)+IF($Z106="",0,WeightIR)+IF($AA106="",0,WeightIN))))</f>
        <v/>
      </c>
      <c r="AC106" s="23" t="str">
        <f aca="false">IF($AB106="","",IF($AB106&gt;=BandExceeds,"Exceeds",IF($AB106&gt;=BandMeets,"Meets",IF($AB106&gt;=BandNI,"Needs improvement","Unsatisfactory"))))</f>
        <v/>
      </c>
      <c r="AD106" s="24" t="str">
        <f aca="false">IF($C106="","",IF(OR($K106="Yes",$R106="Yes",$W106="Yes"),"Yes","No"))</f>
        <v/>
      </c>
    </row>
    <row r="107" customFormat="false" ht="15" hidden="false" customHeight="false" outlineLevel="0" collapsed="false">
      <c r="A107" s="19"/>
      <c r="B107" s="20"/>
      <c r="C107" s="20"/>
      <c r="D107" s="20"/>
      <c r="E107" s="20"/>
      <c r="F107" s="21"/>
      <c r="G107" s="21"/>
      <c r="H107" s="21"/>
      <c r="I107" s="21"/>
      <c r="J107" s="21"/>
      <c r="K107" s="21"/>
      <c r="L107" s="21"/>
      <c r="M107" s="21"/>
      <c r="N107" s="21"/>
      <c r="O107" s="21"/>
      <c r="P107" s="21"/>
      <c r="Q107" s="21"/>
      <c r="R107" s="21"/>
      <c r="S107" s="21"/>
      <c r="T107" s="21"/>
      <c r="U107" s="21"/>
      <c r="V107" s="21"/>
      <c r="W107" s="21"/>
      <c r="X107" s="20"/>
      <c r="Y107" s="22" t="str">
        <f aca="false">IF(COUNTIF($F107:$J107,"Yes")+COUNTIF($F107:$J107,"No")=0,"",COUNTIF($F107:$J107,"Yes")/(COUNTIF($F107:$J107,"Yes")+COUNTIF($F107:$J107,"No")))</f>
        <v/>
      </c>
      <c r="Z107" s="22" t="str">
        <f aca="false">IF(COUNTIF($L107:$Q107,"Yes")+COUNTIF($L107:$Q107,"No")=0,"",COUNTIF($L107:$Q107,"Yes")/(COUNTIF($L107:$Q107,"Yes")+COUNTIF($L107:$Q107,"No")))</f>
        <v/>
      </c>
      <c r="AA107" s="22" t="str">
        <f aca="false">IF(COUNTIF($S107:$V107,"Yes")+COUNTIF($S107:$V107,"No")=0,"",COUNTIF($S107:$V107,"Yes")/(COUNTIF($S107:$V107,"Yes")+COUNTIF($S107:$V107,"No")))</f>
        <v/>
      </c>
      <c r="AB107" s="22" t="str">
        <f aca="false">IF(OR($C107="",IF($Y107="",0,WeightCX)+IF($Z107="",0,WeightIR)+IF($AA107="",0,WeightIN)=0),"",IF($AD107="Yes",0,(IF($Y107="",0,WeightCX*$Y107)+IF($Z107="",0,WeightIR*$Z107)+IF($AA107="",0,WeightIN*$AA107))/(IF($Y107="",0,WeightCX)+IF($Z107="",0,WeightIR)+IF($AA107="",0,WeightIN))))</f>
        <v/>
      </c>
      <c r="AC107" s="23" t="str">
        <f aca="false">IF($AB107="","",IF($AB107&gt;=BandExceeds,"Exceeds",IF($AB107&gt;=BandMeets,"Meets",IF($AB107&gt;=BandNI,"Needs improvement","Unsatisfactory"))))</f>
        <v/>
      </c>
      <c r="AD107" s="24" t="str">
        <f aca="false">IF($C107="","",IF(OR($K107="Yes",$R107="Yes",$W107="Yes"),"Yes","No"))</f>
        <v/>
      </c>
    </row>
    <row r="108" customFormat="false" ht="15" hidden="false" customHeight="false" outlineLevel="0" collapsed="false">
      <c r="A108" s="19"/>
      <c r="B108" s="20"/>
      <c r="C108" s="20"/>
      <c r="D108" s="20"/>
      <c r="E108" s="20"/>
      <c r="F108" s="21"/>
      <c r="G108" s="21"/>
      <c r="H108" s="21"/>
      <c r="I108" s="21"/>
      <c r="J108" s="21"/>
      <c r="K108" s="21"/>
      <c r="L108" s="21"/>
      <c r="M108" s="21"/>
      <c r="N108" s="21"/>
      <c r="O108" s="21"/>
      <c r="P108" s="21"/>
      <c r="Q108" s="21"/>
      <c r="R108" s="21"/>
      <c r="S108" s="21"/>
      <c r="T108" s="21"/>
      <c r="U108" s="21"/>
      <c r="V108" s="21"/>
      <c r="W108" s="21"/>
      <c r="X108" s="20"/>
      <c r="Y108" s="22" t="str">
        <f aca="false">IF(COUNTIF($F108:$J108,"Yes")+COUNTIF($F108:$J108,"No")=0,"",COUNTIF($F108:$J108,"Yes")/(COUNTIF($F108:$J108,"Yes")+COUNTIF($F108:$J108,"No")))</f>
        <v/>
      </c>
      <c r="Z108" s="22" t="str">
        <f aca="false">IF(COUNTIF($L108:$Q108,"Yes")+COUNTIF($L108:$Q108,"No")=0,"",COUNTIF($L108:$Q108,"Yes")/(COUNTIF($L108:$Q108,"Yes")+COUNTIF($L108:$Q108,"No")))</f>
        <v/>
      </c>
      <c r="AA108" s="22" t="str">
        <f aca="false">IF(COUNTIF($S108:$V108,"Yes")+COUNTIF($S108:$V108,"No")=0,"",COUNTIF($S108:$V108,"Yes")/(COUNTIF($S108:$V108,"Yes")+COUNTIF($S108:$V108,"No")))</f>
        <v/>
      </c>
      <c r="AB108" s="22" t="str">
        <f aca="false">IF(OR($C108="",IF($Y108="",0,WeightCX)+IF($Z108="",0,WeightIR)+IF($AA108="",0,WeightIN)=0),"",IF($AD108="Yes",0,(IF($Y108="",0,WeightCX*$Y108)+IF($Z108="",0,WeightIR*$Z108)+IF($AA108="",0,WeightIN*$AA108))/(IF($Y108="",0,WeightCX)+IF($Z108="",0,WeightIR)+IF($AA108="",0,WeightIN))))</f>
        <v/>
      </c>
      <c r="AC108" s="23" t="str">
        <f aca="false">IF($AB108="","",IF($AB108&gt;=BandExceeds,"Exceeds",IF($AB108&gt;=BandMeets,"Meets",IF($AB108&gt;=BandNI,"Needs improvement","Unsatisfactory"))))</f>
        <v/>
      </c>
      <c r="AD108" s="24" t="str">
        <f aca="false">IF($C108="","",IF(OR($K108="Yes",$R108="Yes",$W108="Yes"),"Yes","No"))</f>
        <v/>
      </c>
    </row>
    <row r="109" customFormat="false" ht="15" hidden="false" customHeight="false" outlineLevel="0" collapsed="false">
      <c r="A109" s="19"/>
      <c r="B109" s="20"/>
      <c r="C109" s="20"/>
      <c r="D109" s="20"/>
      <c r="E109" s="20"/>
      <c r="F109" s="21"/>
      <c r="G109" s="21"/>
      <c r="H109" s="21"/>
      <c r="I109" s="21"/>
      <c r="J109" s="21"/>
      <c r="K109" s="21"/>
      <c r="L109" s="21"/>
      <c r="M109" s="21"/>
      <c r="N109" s="21"/>
      <c r="O109" s="21"/>
      <c r="P109" s="21"/>
      <c r="Q109" s="21"/>
      <c r="R109" s="21"/>
      <c r="S109" s="21"/>
      <c r="T109" s="21"/>
      <c r="U109" s="21"/>
      <c r="V109" s="21"/>
      <c r="W109" s="21"/>
      <c r="X109" s="20"/>
      <c r="Y109" s="22" t="str">
        <f aca="false">IF(COUNTIF($F109:$J109,"Yes")+COUNTIF($F109:$J109,"No")=0,"",COUNTIF($F109:$J109,"Yes")/(COUNTIF($F109:$J109,"Yes")+COUNTIF($F109:$J109,"No")))</f>
        <v/>
      </c>
      <c r="Z109" s="22" t="str">
        <f aca="false">IF(COUNTIF($L109:$Q109,"Yes")+COUNTIF($L109:$Q109,"No")=0,"",COUNTIF($L109:$Q109,"Yes")/(COUNTIF($L109:$Q109,"Yes")+COUNTIF($L109:$Q109,"No")))</f>
        <v/>
      </c>
      <c r="AA109" s="22" t="str">
        <f aca="false">IF(COUNTIF($S109:$V109,"Yes")+COUNTIF($S109:$V109,"No")=0,"",COUNTIF($S109:$V109,"Yes")/(COUNTIF($S109:$V109,"Yes")+COUNTIF($S109:$V109,"No")))</f>
        <v/>
      </c>
      <c r="AB109" s="22" t="str">
        <f aca="false">IF(OR($C109="",IF($Y109="",0,WeightCX)+IF($Z109="",0,WeightIR)+IF($AA109="",0,WeightIN)=0),"",IF($AD109="Yes",0,(IF($Y109="",0,WeightCX*$Y109)+IF($Z109="",0,WeightIR*$Z109)+IF($AA109="",0,WeightIN*$AA109))/(IF($Y109="",0,WeightCX)+IF($Z109="",0,WeightIR)+IF($AA109="",0,WeightIN))))</f>
        <v/>
      </c>
      <c r="AC109" s="23" t="str">
        <f aca="false">IF($AB109="","",IF($AB109&gt;=BandExceeds,"Exceeds",IF($AB109&gt;=BandMeets,"Meets",IF($AB109&gt;=BandNI,"Needs improvement","Unsatisfactory"))))</f>
        <v/>
      </c>
      <c r="AD109" s="24" t="str">
        <f aca="false">IF($C109="","",IF(OR($K109="Yes",$R109="Yes",$W109="Yes"),"Yes","No"))</f>
        <v/>
      </c>
    </row>
    <row r="110" customFormat="false" ht="15" hidden="false" customHeight="false" outlineLevel="0" collapsed="false">
      <c r="A110" s="19"/>
      <c r="B110" s="20"/>
      <c r="C110" s="20"/>
      <c r="D110" s="20"/>
      <c r="E110" s="20"/>
      <c r="F110" s="21"/>
      <c r="G110" s="21"/>
      <c r="H110" s="21"/>
      <c r="I110" s="21"/>
      <c r="J110" s="21"/>
      <c r="K110" s="21"/>
      <c r="L110" s="21"/>
      <c r="M110" s="21"/>
      <c r="N110" s="21"/>
      <c r="O110" s="21"/>
      <c r="P110" s="21"/>
      <c r="Q110" s="21"/>
      <c r="R110" s="21"/>
      <c r="S110" s="21"/>
      <c r="T110" s="21"/>
      <c r="U110" s="21"/>
      <c r="V110" s="21"/>
      <c r="W110" s="21"/>
      <c r="X110" s="20"/>
      <c r="Y110" s="22" t="str">
        <f aca="false">IF(COUNTIF($F110:$J110,"Yes")+COUNTIF($F110:$J110,"No")=0,"",COUNTIF($F110:$J110,"Yes")/(COUNTIF($F110:$J110,"Yes")+COUNTIF($F110:$J110,"No")))</f>
        <v/>
      </c>
      <c r="Z110" s="22" t="str">
        <f aca="false">IF(COUNTIF($L110:$Q110,"Yes")+COUNTIF($L110:$Q110,"No")=0,"",COUNTIF($L110:$Q110,"Yes")/(COUNTIF($L110:$Q110,"Yes")+COUNTIF($L110:$Q110,"No")))</f>
        <v/>
      </c>
      <c r="AA110" s="22" t="str">
        <f aca="false">IF(COUNTIF($S110:$V110,"Yes")+COUNTIF($S110:$V110,"No")=0,"",COUNTIF($S110:$V110,"Yes")/(COUNTIF($S110:$V110,"Yes")+COUNTIF($S110:$V110,"No")))</f>
        <v/>
      </c>
      <c r="AB110" s="22" t="str">
        <f aca="false">IF(OR($C110="",IF($Y110="",0,WeightCX)+IF($Z110="",0,WeightIR)+IF($AA110="",0,WeightIN)=0),"",IF($AD110="Yes",0,(IF($Y110="",0,WeightCX*$Y110)+IF($Z110="",0,WeightIR*$Z110)+IF($AA110="",0,WeightIN*$AA110))/(IF($Y110="",0,WeightCX)+IF($Z110="",0,WeightIR)+IF($AA110="",0,WeightIN))))</f>
        <v/>
      </c>
      <c r="AC110" s="23" t="str">
        <f aca="false">IF($AB110="","",IF($AB110&gt;=BandExceeds,"Exceeds",IF($AB110&gt;=BandMeets,"Meets",IF($AB110&gt;=BandNI,"Needs improvement","Unsatisfactory"))))</f>
        <v/>
      </c>
      <c r="AD110" s="24" t="str">
        <f aca="false">IF($C110="","",IF(OR($K110="Yes",$R110="Yes",$W110="Yes"),"Yes","No"))</f>
        <v/>
      </c>
    </row>
    <row r="111" customFormat="false" ht="15" hidden="false" customHeight="false" outlineLevel="0" collapsed="false">
      <c r="A111" s="19"/>
      <c r="B111" s="20"/>
      <c r="C111" s="20"/>
      <c r="D111" s="20"/>
      <c r="E111" s="20"/>
      <c r="F111" s="21"/>
      <c r="G111" s="21"/>
      <c r="H111" s="21"/>
      <c r="I111" s="21"/>
      <c r="J111" s="21"/>
      <c r="K111" s="21"/>
      <c r="L111" s="21"/>
      <c r="M111" s="21"/>
      <c r="N111" s="21"/>
      <c r="O111" s="21"/>
      <c r="P111" s="21"/>
      <c r="Q111" s="21"/>
      <c r="R111" s="21"/>
      <c r="S111" s="21"/>
      <c r="T111" s="21"/>
      <c r="U111" s="21"/>
      <c r="V111" s="21"/>
      <c r="W111" s="21"/>
      <c r="X111" s="20"/>
      <c r="Y111" s="22" t="str">
        <f aca="false">IF(COUNTIF($F111:$J111,"Yes")+COUNTIF($F111:$J111,"No")=0,"",COUNTIF($F111:$J111,"Yes")/(COUNTIF($F111:$J111,"Yes")+COUNTIF($F111:$J111,"No")))</f>
        <v/>
      </c>
      <c r="Z111" s="22" t="str">
        <f aca="false">IF(COUNTIF($L111:$Q111,"Yes")+COUNTIF($L111:$Q111,"No")=0,"",COUNTIF($L111:$Q111,"Yes")/(COUNTIF($L111:$Q111,"Yes")+COUNTIF($L111:$Q111,"No")))</f>
        <v/>
      </c>
      <c r="AA111" s="22" t="str">
        <f aca="false">IF(COUNTIF($S111:$V111,"Yes")+COUNTIF($S111:$V111,"No")=0,"",COUNTIF($S111:$V111,"Yes")/(COUNTIF($S111:$V111,"Yes")+COUNTIF($S111:$V111,"No")))</f>
        <v/>
      </c>
      <c r="AB111" s="22" t="str">
        <f aca="false">IF(OR($C111="",IF($Y111="",0,WeightCX)+IF($Z111="",0,WeightIR)+IF($AA111="",0,WeightIN)=0),"",IF($AD111="Yes",0,(IF($Y111="",0,WeightCX*$Y111)+IF($Z111="",0,WeightIR*$Z111)+IF($AA111="",0,WeightIN*$AA111))/(IF($Y111="",0,WeightCX)+IF($Z111="",0,WeightIR)+IF($AA111="",0,WeightIN))))</f>
        <v/>
      </c>
      <c r="AC111" s="23" t="str">
        <f aca="false">IF($AB111="","",IF($AB111&gt;=BandExceeds,"Exceeds",IF($AB111&gt;=BandMeets,"Meets",IF($AB111&gt;=BandNI,"Needs improvement","Unsatisfactory"))))</f>
        <v/>
      </c>
      <c r="AD111" s="24" t="str">
        <f aca="false">IF($C111="","",IF(OR($K111="Yes",$R111="Yes",$W111="Yes"),"Yes","No"))</f>
        <v/>
      </c>
    </row>
    <row r="112" customFormat="false" ht="15" hidden="false" customHeight="false" outlineLevel="0" collapsed="false">
      <c r="A112" s="19"/>
      <c r="B112" s="20"/>
      <c r="C112" s="20"/>
      <c r="D112" s="20"/>
      <c r="E112" s="20"/>
      <c r="F112" s="21"/>
      <c r="G112" s="21"/>
      <c r="H112" s="21"/>
      <c r="I112" s="21"/>
      <c r="J112" s="21"/>
      <c r="K112" s="21"/>
      <c r="L112" s="21"/>
      <c r="M112" s="21"/>
      <c r="N112" s="21"/>
      <c r="O112" s="21"/>
      <c r="P112" s="21"/>
      <c r="Q112" s="21"/>
      <c r="R112" s="21"/>
      <c r="S112" s="21"/>
      <c r="T112" s="21"/>
      <c r="U112" s="21"/>
      <c r="V112" s="21"/>
      <c r="W112" s="21"/>
      <c r="X112" s="20"/>
      <c r="Y112" s="22" t="str">
        <f aca="false">IF(COUNTIF($F112:$J112,"Yes")+COUNTIF($F112:$J112,"No")=0,"",COUNTIF($F112:$J112,"Yes")/(COUNTIF($F112:$J112,"Yes")+COUNTIF($F112:$J112,"No")))</f>
        <v/>
      </c>
      <c r="Z112" s="22" t="str">
        <f aca="false">IF(COUNTIF($L112:$Q112,"Yes")+COUNTIF($L112:$Q112,"No")=0,"",COUNTIF($L112:$Q112,"Yes")/(COUNTIF($L112:$Q112,"Yes")+COUNTIF($L112:$Q112,"No")))</f>
        <v/>
      </c>
      <c r="AA112" s="22" t="str">
        <f aca="false">IF(COUNTIF($S112:$V112,"Yes")+COUNTIF($S112:$V112,"No")=0,"",COUNTIF($S112:$V112,"Yes")/(COUNTIF($S112:$V112,"Yes")+COUNTIF($S112:$V112,"No")))</f>
        <v/>
      </c>
      <c r="AB112" s="22" t="str">
        <f aca="false">IF(OR($C112="",IF($Y112="",0,WeightCX)+IF($Z112="",0,WeightIR)+IF($AA112="",0,WeightIN)=0),"",IF($AD112="Yes",0,(IF($Y112="",0,WeightCX*$Y112)+IF($Z112="",0,WeightIR*$Z112)+IF($AA112="",0,WeightIN*$AA112))/(IF($Y112="",0,WeightCX)+IF($Z112="",0,WeightIR)+IF($AA112="",0,WeightIN))))</f>
        <v/>
      </c>
      <c r="AC112" s="23" t="str">
        <f aca="false">IF($AB112="","",IF($AB112&gt;=BandExceeds,"Exceeds",IF($AB112&gt;=BandMeets,"Meets",IF($AB112&gt;=BandNI,"Needs improvement","Unsatisfactory"))))</f>
        <v/>
      </c>
      <c r="AD112" s="24" t="str">
        <f aca="false">IF($C112="","",IF(OR($K112="Yes",$R112="Yes",$W112="Yes"),"Yes","No"))</f>
        <v/>
      </c>
    </row>
    <row r="113" customFormat="false" ht="15" hidden="false" customHeight="false" outlineLevel="0" collapsed="false">
      <c r="A113" s="19"/>
      <c r="B113" s="20"/>
      <c r="C113" s="20"/>
      <c r="D113" s="20"/>
      <c r="E113" s="20"/>
      <c r="F113" s="21"/>
      <c r="G113" s="21"/>
      <c r="H113" s="21"/>
      <c r="I113" s="21"/>
      <c r="J113" s="21"/>
      <c r="K113" s="21"/>
      <c r="L113" s="21"/>
      <c r="M113" s="21"/>
      <c r="N113" s="21"/>
      <c r="O113" s="21"/>
      <c r="P113" s="21"/>
      <c r="Q113" s="21"/>
      <c r="R113" s="21"/>
      <c r="S113" s="21"/>
      <c r="T113" s="21"/>
      <c r="U113" s="21"/>
      <c r="V113" s="21"/>
      <c r="W113" s="21"/>
      <c r="X113" s="20"/>
      <c r="Y113" s="22" t="str">
        <f aca="false">IF(COUNTIF($F113:$J113,"Yes")+COUNTIF($F113:$J113,"No")=0,"",COUNTIF($F113:$J113,"Yes")/(COUNTIF($F113:$J113,"Yes")+COUNTIF($F113:$J113,"No")))</f>
        <v/>
      </c>
      <c r="Z113" s="22" t="str">
        <f aca="false">IF(COUNTIF($L113:$Q113,"Yes")+COUNTIF($L113:$Q113,"No")=0,"",COUNTIF($L113:$Q113,"Yes")/(COUNTIF($L113:$Q113,"Yes")+COUNTIF($L113:$Q113,"No")))</f>
        <v/>
      </c>
      <c r="AA113" s="22" t="str">
        <f aca="false">IF(COUNTIF($S113:$V113,"Yes")+COUNTIF($S113:$V113,"No")=0,"",COUNTIF($S113:$V113,"Yes")/(COUNTIF($S113:$V113,"Yes")+COUNTIF($S113:$V113,"No")))</f>
        <v/>
      </c>
      <c r="AB113" s="22" t="str">
        <f aca="false">IF(OR($C113="",IF($Y113="",0,WeightCX)+IF($Z113="",0,WeightIR)+IF($AA113="",0,WeightIN)=0),"",IF($AD113="Yes",0,(IF($Y113="",0,WeightCX*$Y113)+IF($Z113="",0,WeightIR*$Z113)+IF($AA113="",0,WeightIN*$AA113))/(IF($Y113="",0,WeightCX)+IF($Z113="",0,WeightIR)+IF($AA113="",0,WeightIN))))</f>
        <v/>
      </c>
      <c r="AC113" s="23" t="str">
        <f aca="false">IF($AB113="","",IF($AB113&gt;=BandExceeds,"Exceeds",IF($AB113&gt;=BandMeets,"Meets",IF($AB113&gt;=BandNI,"Needs improvement","Unsatisfactory"))))</f>
        <v/>
      </c>
      <c r="AD113" s="24" t="str">
        <f aca="false">IF($C113="","",IF(OR($K113="Yes",$R113="Yes",$W113="Yes"),"Yes","No"))</f>
        <v/>
      </c>
    </row>
    <row r="114" customFormat="false" ht="15" hidden="false" customHeight="false" outlineLevel="0" collapsed="false">
      <c r="A114" s="19"/>
      <c r="B114" s="20"/>
      <c r="C114" s="20"/>
      <c r="D114" s="20"/>
      <c r="E114" s="20"/>
      <c r="F114" s="21"/>
      <c r="G114" s="21"/>
      <c r="H114" s="21"/>
      <c r="I114" s="21"/>
      <c r="J114" s="21"/>
      <c r="K114" s="21"/>
      <c r="L114" s="21"/>
      <c r="M114" s="21"/>
      <c r="N114" s="21"/>
      <c r="O114" s="21"/>
      <c r="P114" s="21"/>
      <c r="Q114" s="21"/>
      <c r="R114" s="21"/>
      <c r="S114" s="21"/>
      <c r="T114" s="21"/>
      <c r="U114" s="21"/>
      <c r="V114" s="21"/>
      <c r="W114" s="21"/>
      <c r="X114" s="20"/>
      <c r="Y114" s="22" t="str">
        <f aca="false">IF(COUNTIF($F114:$J114,"Yes")+COUNTIF($F114:$J114,"No")=0,"",COUNTIF($F114:$J114,"Yes")/(COUNTIF($F114:$J114,"Yes")+COUNTIF($F114:$J114,"No")))</f>
        <v/>
      </c>
      <c r="Z114" s="22" t="str">
        <f aca="false">IF(COUNTIF($L114:$Q114,"Yes")+COUNTIF($L114:$Q114,"No")=0,"",COUNTIF($L114:$Q114,"Yes")/(COUNTIF($L114:$Q114,"Yes")+COUNTIF($L114:$Q114,"No")))</f>
        <v/>
      </c>
      <c r="AA114" s="22" t="str">
        <f aca="false">IF(COUNTIF($S114:$V114,"Yes")+COUNTIF($S114:$V114,"No")=0,"",COUNTIF($S114:$V114,"Yes")/(COUNTIF($S114:$V114,"Yes")+COUNTIF($S114:$V114,"No")))</f>
        <v/>
      </c>
      <c r="AB114" s="22" t="str">
        <f aca="false">IF(OR($C114="",IF($Y114="",0,WeightCX)+IF($Z114="",0,WeightIR)+IF($AA114="",0,WeightIN)=0),"",IF($AD114="Yes",0,(IF($Y114="",0,WeightCX*$Y114)+IF($Z114="",0,WeightIR*$Z114)+IF($AA114="",0,WeightIN*$AA114))/(IF($Y114="",0,WeightCX)+IF($Z114="",0,WeightIR)+IF($AA114="",0,WeightIN))))</f>
        <v/>
      </c>
      <c r="AC114" s="23" t="str">
        <f aca="false">IF($AB114="","",IF($AB114&gt;=BandExceeds,"Exceeds",IF($AB114&gt;=BandMeets,"Meets",IF($AB114&gt;=BandNI,"Needs improvement","Unsatisfactory"))))</f>
        <v/>
      </c>
      <c r="AD114" s="24" t="str">
        <f aca="false">IF($C114="","",IF(OR($K114="Yes",$R114="Yes",$W114="Yes"),"Yes","No"))</f>
        <v/>
      </c>
    </row>
    <row r="115" customFormat="false" ht="15" hidden="false" customHeight="false" outlineLevel="0" collapsed="false">
      <c r="A115" s="19"/>
      <c r="B115" s="20"/>
      <c r="C115" s="20"/>
      <c r="D115" s="20"/>
      <c r="E115" s="20"/>
      <c r="F115" s="21"/>
      <c r="G115" s="21"/>
      <c r="H115" s="21"/>
      <c r="I115" s="21"/>
      <c r="J115" s="21"/>
      <c r="K115" s="21"/>
      <c r="L115" s="21"/>
      <c r="M115" s="21"/>
      <c r="N115" s="21"/>
      <c r="O115" s="21"/>
      <c r="P115" s="21"/>
      <c r="Q115" s="21"/>
      <c r="R115" s="21"/>
      <c r="S115" s="21"/>
      <c r="T115" s="21"/>
      <c r="U115" s="21"/>
      <c r="V115" s="21"/>
      <c r="W115" s="21"/>
      <c r="X115" s="20"/>
      <c r="Y115" s="22" t="str">
        <f aca="false">IF(COUNTIF($F115:$J115,"Yes")+COUNTIF($F115:$J115,"No")=0,"",COUNTIF($F115:$J115,"Yes")/(COUNTIF($F115:$J115,"Yes")+COUNTIF($F115:$J115,"No")))</f>
        <v/>
      </c>
      <c r="Z115" s="22" t="str">
        <f aca="false">IF(COUNTIF($L115:$Q115,"Yes")+COUNTIF($L115:$Q115,"No")=0,"",COUNTIF($L115:$Q115,"Yes")/(COUNTIF($L115:$Q115,"Yes")+COUNTIF($L115:$Q115,"No")))</f>
        <v/>
      </c>
      <c r="AA115" s="22" t="str">
        <f aca="false">IF(COUNTIF($S115:$V115,"Yes")+COUNTIF($S115:$V115,"No")=0,"",COUNTIF($S115:$V115,"Yes")/(COUNTIF($S115:$V115,"Yes")+COUNTIF($S115:$V115,"No")))</f>
        <v/>
      </c>
      <c r="AB115" s="22" t="str">
        <f aca="false">IF(OR($C115="",IF($Y115="",0,WeightCX)+IF($Z115="",0,WeightIR)+IF($AA115="",0,WeightIN)=0),"",IF($AD115="Yes",0,(IF($Y115="",0,WeightCX*$Y115)+IF($Z115="",0,WeightIR*$Z115)+IF($AA115="",0,WeightIN*$AA115))/(IF($Y115="",0,WeightCX)+IF($Z115="",0,WeightIR)+IF($AA115="",0,WeightIN))))</f>
        <v/>
      </c>
      <c r="AC115" s="23" t="str">
        <f aca="false">IF($AB115="","",IF($AB115&gt;=BandExceeds,"Exceeds",IF($AB115&gt;=BandMeets,"Meets",IF($AB115&gt;=BandNI,"Needs improvement","Unsatisfactory"))))</f>
        <v/>
      </c>
      <c r="AD115" s="24" t="str">
        <f aca="false">IF($C115="","",IF(OR($K115="Yes",$R115="Yes",$W115="Yes"),"Yes","No"))</f>
        <v/>
      </c>
    </row>
    <row r="116" customFormat="false" ht="15" hidden="false" customHeight="false" outlineLevel="0" collapsed="false">
      <c r="A116" s="19"/>
      <c r="B116" s="20"/>
      <c r="C116" s="20"/>
      <c r="D116" s="20"/>
      <c r="E116" s="20"/>
      <c r="F116" s="21"/>
      <c r="G116" s="21"/>
      <c r="H116" s="21"/>
      <c r="I116" s="21"/>
      <c r="J116" s="21"/>
      <c r="K116" s="21"/>
      <c r="L116" s="21"/>
      <c r="M116" s="21"/>
      <c r="N116" s="21"/>
      <c r="O116" s="21"/>
      <c r="P116" s="21"/>
      <c r="Q116" s="21"/>
      <c r="R116" s="21"/>
      <c r="S116" s="21"/>
      <c r="T116" s="21"/>
      <c r="U116" s="21"/>
      <c r="V116" s="21"/>
      <c r="W116" s="21"/>
      <c r="X116" s="20"/>
      <c r="Y116" s="22" t="str">
        <f aca="false">IF(COUNTIF($F116:$J116,"Yes")+COUNTIF($F116:$J116,"No")=0,"",COUNTIF($F116:$J116,"Yes")/(COUNTIF($F116:$J116,"Yes")+COUNTIF($F116:$J116,"No")))</f>
        <v/>
      </c>
      <c r="Z116" s="22" t="str">
        <f aca="false">IF(COUNTIF($L116:$Q116,"Yes")+COUNTIF($L116:$Q116,"No")=0,"",COUNTIF($L116:$Q116,"Yes")/(COUNTIF($L116:$Q116,"Yes")+COUNTIF($L116:$Q116,"No")))</f>
        <v/>
      </c>
      <c r="AA116" s="22" t="str">
        <f aca="false">IF(COUNTIF($S116:$V116,"Yes")+COUNTIF($S116:$V116,"No")=0,"",COUNTIF($S116:$V116,"Yes")/(COUNTIF($S116:$V116,"Yes")+COUNTIF($S116:$V116,"No")))</f>
        <v/>
      </c>
      <c r="AB116" s="22" t="str">
        <f aca="false">IF(OR($C116="",IF($Y116="",0,WeightCX)+IF($Z116="",0,WeightIR)+IF($AA116="",0,WeightIN)=0),"",IF($AD116="Yes",0,(IF($Y116="",0,WeightCX*$Y116)+IF($Z116="",0,WeightIR*$Z116)+IF($AA116="",0,WeightIN*$AA116))/(IF($Y116="",0,WeightCX)+IF($Z116="",0,WeightIR)+IF($AA116="",0,WeightIN))))</f>
        <v/>
      </c>
      <c r="AC116" s="23" t="str">
        <f aca="false">IF($AB116="","",IF($AB116&gt;=BandExceeds,"Exceeds",IF($AB116&gt;=BandMeets,"Meets",IF($AB116&gt;=BandNI,"Needs improvement","Unsatisfactory"))))</f>
        <v/>
      </c>
      <c r="AD116" s="24" t="str">
        <f aca="false">IF($C116="","",IF(OR($K116="Yes",$R116="Yes",$W116="Yes"),"Yes","No"))</f>
        <v/>
      </c>
    </row>
    <row r="117" customFormat="false" ht="15" hidden="false" customHeight="false" outlineLevel="0" collapsed="false">
      <c r="A117" s="19"/>
      <c r="B117" s="20"/>
      <c r="C117" s="20"/>
      <c r="D117" s="20"/>
      <c r="E117" s="20"/>
      <c r="F117" s="21"/>
      <c r="G117" s="21"/>
      <c r="H117" s="21"/>
      <c r="I117" s="21"/>
      <c r="J117" s="21"/>
      <c r="K117" s="21"/>
      <c r="L117" s="21"/>
      <c r="M117" s="21"/>
      <c r="N117" s="21"/>
      <c r="O117" s="21"/>
      <c r="P117" s="21"/>
      <c r="Q117" s="21"/>
      <c r="R117" s="21"/>
      <c r="S117" s="21"/>
      <c r="T117" s="21"/>
      <c r="U117" s="21"/>
      <c r="V117" s="21"/>
      <c r="W117" s="21"/>
      <c r="X117" s="20"/>
      <c r="Y117" s="22" t="str">
        <f aca="false">IF(COUNTIF($F117:$J117,"Yes")+COUNTIF($F117:$J117,"No")=0,"",COUNTIF($F117:$J117,"Yes")/(COUNTIF($F117:$J117,"Yes")+COUNTIF($F117:$J117,"No")))</f>
        <v/>
      </c>
      <c r="Z117" s="22" t="str">
        <f aca="false">IF(COUNTIF($L117:$Q117,"Yes")+COUNTIF($L117:$Q117,"No")=0,"",COUNTIF($L117:$Q117,"Yes")/(COUNTIF($L117:$Q117,"Yes")+COUNTIF($L117:$Q117,"No")))</f>
        <v/>
      </c>
      <c r="AA117" s="22" t="str">
        <f aca="false">IF(COUNTIF($S117:$V117,"Yes")+COUNTIF($S117:$V117,"No")=0,"",COUNTIF($S117:$V117,"Yes")/(COUNTIF($S117:$V117,"Yes")+COUNTIF($S117:$V117,"No")))</f>
        <v/>
      </c>
      <c r="AB117" s="22" t="str">
        <f aca="false">IF(OR($C117="",IF($Y117="",0,WeightCX)+IF($Z117="",0,WeightIR)+IF($AA117="",0,WeightIN)=0),"",IF($AD117="Yes",0,(IF($Y117="",0,WeightCX*$Y117)+IF($Z117="",0,WeightIR*$Z117)+IF($AA117="",0,WeightIN*$AA117))/(IF($Y117="",0,WeightCX)+IF($Z117="",0,WeightIR)+IF($AA117="",0,WeightIN))))</f>
        <v/>
      </c>
      <c r="AC117" s="23" t="str">
        <f aca="false">IF($AB117="","",IF($AB117&gt;=BandExceeds,"Exceeds",IF($AB117&gt;=BandMeets,"Meets",IF($AB117&gt;=BandNI,"Needs improvement","Unsatisfactory"))))</f>
        <v/>
      </c>
      <c r="AD117" s="24" t="str">
        <f aca="false">IF($C117="","",IF(OR($K117="Yes",$R117="Yes",$W117="Yes"),"Yes","No"))</f>
        <v/>
      </c>
    </row>
    <row r="118" customFormat="false" ht="15" hidden="false" customHeight="false" outlineLevel="0" collapsed="false">
      <c r="A118" s="19"/>
      <c r="B118" s="20"/>
      <c r="C118" s="20"/>
      <c r="D118" s="20"/>
      <c r="E118" s="20"/>
      <c r="F118" s="21"/>
      <c r="G118" s="21"/>
      <c r="H118" s="21"/>
      <c r="I118" s="21"/>
      <c r="J118" s="21"/>
      <c r="K118" s="21"/>
      <c r="L118" s="21"/>
      <c r="M118" s="21"/>
      <c r="N118" s="21"/>
      <c r="O118" s="21"/>
      <c r="P118" s="21"/>
      <c r="Q118" s="21"/>
      <c r="R118" s="21"/>
      <c r="S118" s="21"/>
      <c r="T118" s="21"/>
      <c r="U118" s="21"/>
      <c r="V118" s="21"/>
      <c r="W118" s="21"/>
      <c r="X118" s="20"/>
      <c r="Y118" s="22" t="str">
        <f aca="false">IF(COUNTIF($F118:$J118,"Yes")+COUNTIF($F118:$J118,"No")=0,"",COUNTIF($F118:$J118,"Yes")/(COUNTIF($F118:$J118,"Yes")+COUNTIF($F118:$J118,"No")))</f>
        <v/>
      </c>
      <c r="Z118" s="22" t="str">
        <f aca="false">IF(COUNTIF($L118:$Q118,"Yes")+COUNTIF($L118:$Q118,"No")=0,"",COUNTIF($L118:$Q118,"Yes")/(COUNTIF($L118:$Q118,"Yes")+COUNTIF($L118:$Q118,"No")))</f>
        <v/>
      </c>
      <c r="AA118" s="22" t="str">
        <f aca="false">IF(COUNTIF($S118:$V118,"Yes")+COUNTIF($S118:$V118,"No")=0,"",COUNTIF($S118:$V118,"Yes")/(COUNTIF($S118:$V118,"Yes")+COUNTIF($S118:$V118,"No")))</f>
        <v/>
      </c>
      <c r="AB118" s="22" t="str">
        <f aca="false">IF(OR($C118="",IF($Y118="",0,WeightCX)+IF($Z118="",0,WeightIR)+IF($AA118="",0,WeightIN)=0),"",IF($AD118="Yes",0,(IF($Y118="",0,WeightCX*$Y118)+IF($Z118="",0,WeightIR*$Z118)+IF($AA118="",0,WeightIN*$AA118))/(IF($Y118="",0,WeightCX)+IF($Z118="",0,WeightIR)+IF($AA118="",0,WeightIN))))</f>
        <v/>
      </c>
      <c r="AC118" s="23" t="str">
        <f aca="false">IF($AB118="","",IF($AB118&gt;=BandExceeds,"Exceeds",IF($AB118&gt;=BandMeets,"Meets",IF($AB118&gt;=BandNI,"Needs improvement","Unsatisfactory"))))</f>
        <v/>
      </c>
      <c r="AD118" s="24" t="str">
        <f aca="false">IF($C118="","",IF(OR($K118="Yes",$R118="Yes",$W118="Yes"),"Yes","No"))</f>
        <v/>
      </c>
    </row>
    <row r="119" customFormat="false" ht="15" hidden="false" customHeight="false" outlineLevel="0" collapsed="false">
      <c r="A119" s="19"/>
      <c r="B119" s="20"/>
      <c r="C119" s="20"/>
      <c r="D119" s="20"/>
      <c r="E119" s="20"/>
      <c r="F119" s="21"/>
      <c r="G119" s="21"/>
      <c r="H119" s="21"/>
      <c r="I119" s="21"/>
      <c r="J119" s="21"/>
      <c r="K119" s="21"/>
      <c r="L119" s="21"/>
      <c r="M119" s="21"/>
      <c r="N119" s="21"/>
      <c r="O119" s="21"/>
      <c r="P119" s="21"/>
      <c r="Q119" s="21"/>
      <c r="R119" s="21"/>
      <c r="S119" s="21"/>
      <c r="T119" s="21"/>
      <c r="U119" s="21"/>
      <c r="V119" s="21"/>
      <c r="W119" s="21"/>
      <c r="X119" s="20"/>
      <c r="Y119" s="22" t="str">
        <f aca="false">IF(COUNTIF($F119:$J119,"Yes")+COUNTIF($F119:$J119,"No")=0,"",COUNTIF($F119:$J119,"Yes")/(COUNTIF($F119:$J119,"Yes")+COUNTIF($F119:$J119,"No")))</f>
        <v/>
      </c>
      <c r="Z119" s="22" t="str">
        <f aca="false">IF(COUNTIF($L119:$Q119,"Yes")+COUNTIF($L119:$Q119,"No")=0,"",COUNTIF($L119:$Q119,"Yes")/(COUNTIF($L119:$Q119,"Yes")+COUNTIF($L119:$Q119,"No")))</f>
        <v/>
      </c>
      <c r="AA119" s="22" t="str">
        <f aca="false">IF(COUNTIF($S119:$V119,"Yes")+COUNTIF($S119:$V119,"No")=0,"",COUNTIF($S119:$V119,"Yes")/(COUNTIF($S119:$V119,"Yes")+COUNTIF($S119:$V119,"No")))</f>
        <v/>
      </c>
      <c r="AB119" s="22" t="str">
        <f aca="false">IF(OR($C119="",IF($Y119="",0,WeightCX)+IF($Z119="",0,WeightIR)+IF($AA119="",0,WeightIN)=0),"",IF($AD119="Yes",0,(IF($Y119="",0,WeightCX*$Y119)+IF($Z119="",0,WeightIR*$Z119)+IF($AA119="",0,WeightIN*$AA119))/(IF($Y119="",0,WeightCX)+IF($Z119="",0,WeightIR)+IF($AA119="",0,WeightIN))))</f>
        <v/>
      </c>
      <c r="AC119" s="23" t="str">
        <f aca="false">IF($AB119="","",IF($AB119&gt;=BandExceeds,"Exceeds",IF($AB119&gt;=BandMeets,"Meets",IF($AB119&gt;=BandNI,"Needs improvement","Unsatisfactory"))))</f>
        <v/>
      </c>
      <c r="AD119" s="24" t="str">
        <f aca="false">IF($C119="","",IF(OR($K119="Yes",$R119="Yes",$W119="Yes"),"Yes","No"))</f>
        <v/>
      </c>
    </row>
    <row r="120" customFormat="false" ht="15" hidden="false" customHeight="false" outlineLevel="0" collapsed="false">
      <c r="A120" s="19"/>
      <c r="B120" s="20"/>
      <c r="C120" s="20"/>
      <c r="D120" s="20"/>
      <c r="E120" s="20"/>
      <c r="F120" s="21"/>
      <c r="G120" s="21"/>
      <c r="H120" s="21"/>
      <c r="I120" s="21"/>
      <c r="J120" s="21"/>
      <c r="K120" s="21"/>
      <c r="L120" s="21"/>
      <c r="M120" s="21"/>
      <c r="N120" s="21"/>
      <c r="O120" s="21"/>
      <c r="P120" s="21"/>
      <c r="Q120" s="21"/>
      <c r="R120" s="21"/>
      <c r="S120" s="21"/>
      <c r="T120" s="21"/>
      <c r="U120" s="21"/>
      <c r="V120" s="21"/>
      <c r="W120" s="21"/>
      <c r="X120" s="20"/>
      <c r="Y120" s="22" t="str">
        <f aca="false">IF(COUNTIF($F120:$J120,"Yes")+COUNTIF($F120:$J120,"No")=0,"",COUNTIF($F120:$J120,"Yes")/(COUNTIF($F120:$J120,"Yes")+COUNTIF($F120:$J120,"No")))</f>
        <v/>
      </c>
      <c r="Z120" s="22" t="str">
        <f aca="false">IF(COUNTIF($L120:$Q120,"Yes")+COUNTIF($L120:$Q120,"No")=0,"",COUNTIF($L120:$Q120,"Yes")/(COUNTIF($L120:$Q120,"Yes")+COUNTIF($L120:$Q120,"No")))</f>
        <v/>
      </c>
      <c r="AA120" s="22" t="str">
        <f aca="false">IF(COUNTIF($S120:$V120,"Yes")+COUNTIF($S120:$V120,"No")=0,"",COUNTIF($S120:$V120,"Yes")/(COUNTIF($S120:$V120,"Yes")+COUNTIF($S120:$V120,"No")))</f>
        <v/>
      </c>
      <c r="AB120" s="22" t="str">
        <f aca="false">IF(OR($C120="",IF($Y120="",0,WeightCX)+IF($Z120="",0,WeightIR)+IF($AA120="",0,WeightIN)=0),"",IF($AD120="Yes",0,(IF($Y120="",0,WeightCX*$Y120)+IF($Z120="",0,WeightIR*$Z120)+IF($AA120="",0,WeightIN*$AA120))/(IF($Y120="",0,WeightCX)+IF($Z120="",0,WeightIR)+IF($AA120="",0,WeightIN))))</f>
        <v/>
      </c>
      <c r="AC120" s="23" t="str">
        <f aca="false">IF($AB120="","",IF($AB120&gt;=BandExceeds,"Exceeds",IF($AB120&gt;=BandMeets,"Meets",IF($AB120&gt;=BandNI,"Needs improvement","Unsatisfactory"))))</f>
        <v/>
      </c>
      <c r="AD120" s="24" t="str">
        <f aca="false">IF($C120="","",IF(OR($K120="Yes",$R120="Yes",$W120="Yes"),"Yes","No"))</f>
        <v/>
      </c>
    </row>
    <row r="121" customFormat="false" ht="15" hidden="false" customHeight="false" outlineLevel="0" collapsed="false">
      <c r="A121" s="19"/>
      <c r="B121" s="20"/>
      <c r="C121" s="20"/>
      <c r="D121" s="20"/>
      <c r="E121" s="20"/>
      <c r="F121" s="21"/>
      <c r="G121" s="21"/>
      <c r="H121" s="21"/>
      <c r="I121" s="21"/>
      <c r="J121" s="21"/>
      <c r="K121" s="21"/>
      <c r="L121" s="21"/>
      <c r="M121" s="21"/>
      <c r="N121" s="21"/>
      <c r="O121" s="21"/>
      <c r="P121" s="21"/>
      <c r="Q121" s="21"/>
      <c r="R121" s="21"/>
      <c r="S121" s="21"/>
      <c r="T121" s="21"/>
      <c r="U121" s="21"/>
      <c r="V121" s="21"/>
      <c r="W121" s="21"/>
      <c r="X121" s="20"/>
      <c r="Y121" s="22" t="str">
        <f aca="false">IF(COUNTIF($F121:$J121,"Yes")+COUNTIF($F121:$J121,"No")=0,"",COUNTIF($F121:$J121,"Yes")/(COUNTIF($F121:$J121,"Yes")+COUNTIF($F121:$J121,"No")))</f>
        <v/>
      </c>
      <c r="Z121" s="22" t="str">
        <f aca="false">IF(COUNTIF($L121:$Q121,"Yes")+COUNTIF($L121:$Q121,"No")=0,"",COUNTIF($L121:$Q121,"Yes")/(COUNTIF($L121:$Q121,"Yes")+COUNTIF($L121:$Q121,"No")))</f>
        <v/>
      </c>
      <c r="AA121" s="22" t="str">
        <f aca="false">IF(COUNTIF($S121:$V121,"Yes")+COUNTIF($S121:$V121,"No")=0,"",COUNTIF($S121:$V121,"Yes")/(COUNTIF($S121:$V121,"Yes")+COUNTIF($S121:$V121,"No")))</f>
        <v/>
      </c>
      <c r="AB121" s="22" t="str">
        <f aca="false">IF(OR($C121="",IF($Y121="",0,WeightCX)+IF($Z121="",0,WeightIR)+IF($AA121="",0,WeightIN)=0),"",IF($AD121="Yes",0,(IF($Y121="",0,WeightCX*$Y121)+IF($Z121="",0,WeightIR*$Z121)+IF($AA121="",0,WeightIN*$AA121))/(IF($Y121="",0,WeightCX)+IF($Z121="",0,WeightIR)+IF($AA121="",0,WeightIN))))</f>
        <v/>
      </c>
      <c r="AC121" s="23" t="str">
        <f aca="false">IF($AB121="","",IF($AB121&gt;=BandExceeds,"Exceeds",IF($AB121&gt;=BandMeets,"Meets",IF($AB121&gt;=BandNI,"Needs improvement","Unsatisfactory"))))</f>
        <v/>
      </c>
      <c r="AD121" s="24" t="str">
        <f aca="false">IF($C121="","",IF(OR($K121="Yes",$R121="Yes",$W121="Yes"),"Yes","No"))</f>
        <v/>
      </c>
    </row>
    <row r="122" customFormat="false" ht="15" hidden="false" customHeight="false" outlineLevel="0" collapsed="false">
      <c r="A122" s="19"/>
      <c r="B122" s="20"/>
      <c r="C122" s="20"/>
      <c r="D122" s="20"/>
      <c r="E122" s="20"/>
      <c r="F122" s="21"/>
      <c r="G122" s="21"/>
      <c r="H122" s="21"/>
      <c r="I122" s="21"/>
      <c r="J122" s="21"/>
      <c r="K122" s="21"/>
      <c r="L122" s="21"/>
      <c r="M122" s="21"/>
      <c r="N122" s="21"/>
      <c r="O122" s="21"/>
      <c r="P122" s="21"/>
      <c r="Q122" s="21"/>
      <c r="R122" s="21"/>
      <c r="S122" s="21"/>
      <c r="T122" s="21"/>
      <c r="U122" s="21"/>
      <c r="V122" s="21"/>
      <c r="W122" s="21"/>
      <c r="X122" s="20"/>
      <c r="Y122" s="22" t="str">
        <f aca="false">IF(COUNTIF($F122:$J122,"Yes")+COUNTIF($F122:$J122,"No")=0,"",COUNTIF($F122:$J122,"Yes")/(COUNTIF($F122:$J122,"Yes")+COUNTIF($F122:$J122,"No")))</f>
        <v/>
      </c>
      <c r="Z122" s="22" t="str">
        <f aca="false">IF(COUNTIF($L122:$Q122,"Yes")+COUNTIF($L122:$Q122,"No")=0,"",COUNTIF($L122:$Q122,"Yes")/(COUNTIF($L122:$Q122,"Yes")+COUNTIF($L122:$Q122,"No")))</f>
        <v/>
      </c>
      <c r="AA122" s="22" t="str">
        <f aca="false">IF(COUNTIF($S122:$V122,"Yes")+COUNTIF($S122:$V122,"No")=0,"",COUNTIF($S122:$V122,"Yes")/(COUNTIF($S122:$V122,"Yes")+COUNTIF($S122:$V122,"No")))</f>
        <v/>
      </c>
      <c r="AB122" s="22" t="str">
        <f aca="false">IF(OR($C122="",IF($Y122="",0,WeightCX)+IF($Z122="",0,WeightIR)+IF($AA122="",0,WeightIN)=0),"",IF($AD122="Yes",0,(IF($Y122="",0,WeightCX*$Y122)+IF($Z122="",0,WeightIR*$Z122)+IF($AA122="",0,WeightIN*$AA122))/(IF($Y122="",0,WeightCX)+IF($Z122="",0,WeightIR)+IF($AA122="",0,WeightIN))))</f>
        <v/>
      </c>
      <c r="AC122" s="23" t="str">
        <f aca="false">IF($AB122="","",IF($AB122&gt;=BandExceeds,"Exceeds",IF($AB122&gt;=BandMeets,"Meets",IF($AB122&gt;=BandNI,"Needs improvement","Unsatisfactory"))))</f>
        <v/>
      </c>
      <c r="AD122" s="24" t="str">
        <f aca="false">IF($C122="","",IF(OR($K122="Yes",$R122="Yes",$W122="Yes"),"Yes","No"))</f>
        <v/>
      </c>
    </row>
    <row r="123" customFormat="false" ht="15" hidden="false" customHeight="false" outlineLevel="0" collapsed="false">
      <c r="A123" s="19"/>
      <c r="B123" s="20"/>
      <c r="C123" s="20"/>
      <c r="D123" s="20"/>
      <c r="E123" s="20"/>
      <c r="F123" s="21"/>
      <c r="G123" s="21"/>
      <c r="H123" s="21"/>
      <c r="I123" s="21"/>
      <c r="J123" s="21"/>
      <c r="K123" s="21"/>
      <c r="L123" s="21"/>
      <c r="M123" s="21"/>
      <c r="N123" s="21"/>
      <c r="O123" s="21"/>
      <c r="P123" s="21"/>
      <c r="Q123" s="21"/>
      <c r="R123" s="21"/>
      <c r="S123" s="21"/>
      <c r="T123" s="21"/>
      <c r="U123" s="21"/>
      <c r="V123" s="21"/>
      <c r="W123" s="21"/>
      <c r="X123" s="20"/>
      <c r="Y123" s="22" t="str">
        <f aca="false">IF(COUNTIF($F123:$J123,"Yes")+COUNTIF($F123:$J123,"No")=0,"",COUNTIF($F123:$J123,"Yes")/(COUNTIF($F123:$J123,"Yes")+COUNTIF($F123:$J123,"No")))</f>
        <v/>
      </c>
      <c r="Z123" s="22" t="str">
        <f aca="false">IF(COUNTIF($L123:$Q123,"Yes")+COUNTIF($L123:$Q123,"No")=0,"",COUNTIF($L123:$Q123,"Yes")/(COUNTIF($L123:$Q123,"Yes")+COUNTIF($L123:$Q123,"No")))</f>
        <v/>
      </c>
      <c r="AA123" s="22" t="str">
        <f aca="false">IF(COUNTIF($S123:$V123,"Yes")+COUNTIF($S123:$V123,"No")=0,"",COUNTIF($S123:$V123,"Yes")/(COUNTIF($S123:$V123,"Yes")+COUNTIF($S123:$V123,"No")))</f>
        <v/>
      </c>
      <c r="AB123" s="22" t="str">
        <f aca="false">IF(OR($C123="",IF($Y123="",0,WeightCX)+IF($Z123="",0,WeightIR)+IF($AA123="",0,WeightIN)=0),"",IF($AD123="Yes",0,(IF($Y123="",0,WeightCX*$Y123)+IF($Z123="",0,WeightIR*$Z123)+IF($AA123="",0,WeightIN*$AA123))/(IF($Y123="",0,WeightCX)+IF($Z123="",0,WeightIR)+IF($AA123="",0,WeightIN))))</f>
        <v/>
      </c>
      <c r="AC123" s="23" t="str">
        <f aca="false">IF($AB123="","",IF($AB123&gt;=BandExceeds,"Exceeds",IF($AB123&gt;=BandMeets,"Meets",IF($AB123&gt;=BandNI,"Needs improvement","Unsatisfactory"))))</f>
        <v/>
      </c>
      <c r="AD123" s="24" t="str">
        <f aca="false">IF($C123="","",IF(OR($K123="Yes",$R123="Yes",$W123="Yes"),"Yes","No"))</f>
        <v/>
      </c>
    </row>
    <row r="124" customFormat="false" ht="15" hidden="false" customHeight="false" outlineLevel="0" collapsed="false">
      <c r="A124" s="19"/>
      <c r="B124" s="20"/>
      <c r="C124" s="20"/>
      <c r="D124" s="20"/>
      <c r="E124" s="20"/>
      <c r="F124" s="21"/>
      <c r="G124" s="21"/>
      <c r="H124" s="21"/>
      <c r="I124" s="21"/>
      <c r="J124" s="21"/>
      <c r="K124" s="21"/>
      <c r="L124" s="21"/>
      <c r="M124" s="21"/>
      <c r="N124" s="21"/>
      <c r="O124" s="21"/>
      <c r="P124" s="21"/>
      <c r="Q124" s="21"/>
      <c r="R124" s="21"/>
      <c r="S124" s="21"/>
      <c r="T124" s="21"/>
      <c r="U124" s="21"/>
      <c r="V124" s="21"/>
      <c r="W124" s="21"/>
      <c r="X124" s="20"/>
      <c r="Y124" s="22" t="str">
        <f aca="false">IF(COUNTIF($F124:$J124,"Yes")+COUNTIF($F124:$J124,"No")=0,"",COUNTIF($F124:$J124,"Yes")/(COUNTIF($F124:$J124,"Yes")+COUNTIF($F124:$J124,"No")))</f>
        <v/>
      </c>
      <c r="Z124" s="22" t="str">
        <f aca="false">IF(COUNTIF($L124:$Q124,"Yes")+COUNTIF($L124:$Q124,"No")=0,"",COUNTIF($L124:$Q124,"Yes")/(COUNTIF($L124:$Q124,"Yes")+COUNTIF($L124:$Q124,"No")))</f>
        <v/>
      </c>
      <c r="AA124" s="22" t="str">
        <f aca="false">IF(COUNTIF($S124:$V124,"Yes")+COUNTIF($S124:$V124,"No")=0,"",COUNTIF($S124:$V124,"Yes")/(COUNTIF($S124:$V124,"Yes")+COUNTIF($S124:$V124,"No")))</f>
        <v/>
      </c>
      <c r="AB124" s="22" t="str">
        <f aca="false">IF(OR($C124="",IF($Y124="",0,WeightCX)+IF($Z124="",0,WeightIR)+IF($AA124="",0,WeightIN)=0),"",IF($AD124="Yes",0,(IF($Y124="",0,WeightCX*$Y124)+IF($Z124="",0,WeightIR*$Z124)+IF($AA124="",0,WeightIN*$AA124))/(IF($Y124="",0,WeightCX)+IF($Z124="",0,WeightIR)+IF($AA124="",0,WeightIN))))</f>
        <v/>
      </c>
      <c r="AC124" s="23" t="str">
        <f aca="false">IF($AB124="","",IF($AB124&gt;=BandExceeds,"Exceeds",IF($AB124&gt;=BandMeets,"Meets",IF($AB124&gt;=BandNI,"Needs improvement","Unsatisfactory"))))</f>
        <v/>
      </c>
      <c r="AD124" s="24" t="str">
        <f aca="false">IF($C124="","",IF(OR($K124="Yes",$R124="Yes",$W124="Yes"),"Yes","No"))</f>
        <v/>
      </c>
    </row>
    <row r="125" customFormat="false" ht="15" hidden="false" customHeight="false" outlineLevel="0" collapsed="false">
      <c r="A125" s="19"/>
      <c r="B125" s="20"/>
      <c r="C125" s="20"/>
      <c r="D125" s="20"/>
      <c r="E125" s="20"/>
      <c r="F125" s="21"/>
      <c r="G125" s="21"/>
      <c r="H125" s="21"/>
      <c r="I125" s="21"/>
      <c r="J125" s="21"/>
      <c r="K125" s="21"/>
      <c r="L125" s="21"/>
      <c r="M125" s="21"/>
      <c r="N125" s="21"/>
      <c r="O125" s="21"/>
      <c r="P125" s="21"/>
      <c r="Q125" s="21"/>
      <c r="R125" s="21"/>
      <c r="S125" s="21"/>
      <c r="T125" s="21"/>
      <c r="U125" s="21"/>
      <c r="V125" s="21"/>
      <c r="W125" s="21"/>
      <c r="X125" s="20"/>
      <c r="Y125" s="22" t="str">
        <f aca="false">IF(COUNTIF($F125:$J125,"Yes")+COUNTIF($F125:$J125,"No")=0,"",COUNTIF($F125:$J125,"Yes")/(COUNTIF($F125:$J125,"Yes")+COUNTIF($F125:$J125,"No")))</f>
        <v/>
      </c>
      <c r="Z125" s="22" t="str">
        <f aca="false">IF(COUNTIF($L125:$Q125,"Yes")+COUNTIF($L125:$Q125,"No")=0,"",COUNTIF($L125:$Q125,"Yes")/(COUNTIF($L125:$Q125,"Yes")+COUNTIF($L125:$Q125,"No")))</f>
        <v/>
      </c>
      <c r="AA125" s="22" t="str">
        <f aca="false">IF(COUNTIF($S125:$V125,"Yes")+COUNTIF($S125:$V125,"No")=0,"",COUNTIF($S125:$V125,"Yes")/(COUNTIF($S125:$V125,"Yes")+COUNTIF($S125:$V125,"No")))</f>
        <v/>
      </c>
      <c r="AB125" s="22" t="str">
        <f aca="false">IF(OR($C125="",IF($Y125="",0,WeightCX)+IF($Z125="",0,WeightIR)+IF($AA125="",0,WeightIN)=0),"",IF($AD125="Yes",0,(IF($Y125="",0,WeightCX*$Y125)+IF($Z125="",0,WeightIR*$Z125)+IF($AA125="",0,WeightIN*$AA125))/(IF($Y125="",0,WeightCX)+IF($Z125="",0,WeightIR)+IF($AA125="",0,WeightIN))))</f>
        <v/>
      </c>
      <c r="AC125" s="23" t="str">
        <f aca="false">IF($AB125="","",IF($AB125&gt;=BandExceeds,"Exceeds",IF($AB125&gt;=BandMeets,"Meets",IF($AB125&gt;=BandNI,"Needs improvement","Unsatisfactory"))))</f>
        <v/>
      </c>
      <c r="AD125" s="24" t="str">
        <f aca="false">IF($C125="","",IF(OR($K125="Yes",$R125="Yes",$W125="Yes"),"Yes","No"))</f>
        <v/>
      </c>
    </row>
    <row r="126" customFormat="false" ht="15" hidden="false" customHeight="false" outlineLevel="0" collapsed="false">
      <c r="A126" s="19"/>
      <c r="B126" s="20"/>
      <c r="C126" s="20"/>
      <c r="D126" s="20"/>
      <c r="E126" s="20"/>
      <c r="F126" s="21"/>
      <c r="G126" s="21"/>
      <c r="H126" s="21"/>
      <c r="I126" s="21"/>
      <c r="J126" s="21"/>
      <c r="K126" s="21"/>
      <c r="L126" s="21"/>
      <c r="M126" s="21"/>
      <c r="N126" s="21"/>
      <c r="O126" s="21"/>
      <c r="P126" s="21"/>
      <c r="Q126" s="21"/>
      <c r="R126" s="21"/>
      <c r="S126" s="21"/>
      <c r="T126" s="21"/>
      <c r="U126" s="21"/>
      <c r="V126" s="21"/>
      <c r="W126" s="21"/>
      <c r="X126" s="20"/>
      <c r="Y126" s="22" t="str">
        <f aca="false">IF(COUNTIF($F126:$J126,"Yes")+COUNTIF($F126:$J126,"No")=0,"",COUNTIF($F126:$J126,"Yes")/(COUNTIF($F126:$J126,"Yes")+COUNTIF($F126:$J126,"No")))</f>
        <v/>
      </c>
      <c r="Z126" s="22" t="str">
        <f aca="false">IF(COUNTIF($L126:$Q126,"Yes")+COUNTIF($L126:$Q126,"No")=0,"",COUNTIF($L126:$Q126,"Yes")/(COUNTIF($L126:$Q126,"Yes")+COUNTIF($L126:$Q126,"No")))</f>
        <v/>
      </c>
      <c r="AA126" s="22" t="str">
        <f aca="false">IF(COUNTIF($S126:$V126,"Yes")+COUNTIF($S126:$V126,"No")=0,"",COUNTIF($S126:$V126,"Yes")/(COUNTIF($S126:$V126,"Yes")+COUNTIF($S126:$V126,"No")))</f>
        <v/>
      </c>
      <c r="AB126" s="22" t="str">
        <f aca="false">IF(OR($C126="",IF($Y126="",0,WeightCX)+IF($Z126="",0,WeightIR)+IF($AA126="",0,WeightIN)=0),"",IF($AD126="Yes",0,(IF($Y126="",0,WeightCX*$Y126)+IF($Z126="",0,WeightIR*$Z126)+IF($AA126="",0,WeightIN*$AA126))/(IF($Y126="",0,WeightCX)+IF($Z126="",0,WeightIR)+IF($AA126="",0,WeightIN))))</f>
        <v/>
      </c>
      <c r="AC126" s="23" t="str">
        <f aca="false">IF($AB126="","",IF($AB126&gt;=BandExceeds,"Exceeds",IF($AB126&gt;=BandMeets,"Meets",IF($AB126&gt;=BandNI,"Needs improvement","Unsatisfactory"))))</f>
        <v/>
      </c>
      <c r="AD126" s="24" t="str">
        <f aca="false">IF($C126="","",IF(OR($K126="Yes",$R126="Yes",$W126="Yes"),"Yes","No"))</f>
        <v/>
      </c>
    </row>
    <row r="127" customFormat="false" ht="15" hidden="false" customHeight="false" outlineLevel="0" collapsed="false">
      <c r="A127" s="19"/>
      <c r="B127" s="20"/>
      <c r="C127" s="20"/>
      <c r="D127" s="20"/>
      <c r="E127" s="20"/>
      <c r="F127" s="21"/>
      <c r="G127" s="21"/>
      <c r="H127" s="21"/>
      <c r="I127" s="21"/>
      <c r="J127" s="21"/>
      <c r="K127" s="21"/>
      <c r="L127" s="21"/>
      <c r="M127" s="21"/>
      <c r="N127" s="21"/>
      <c r="O127" s="21"/>
      <c r="P127" s="21"/>
      <c r="Q127" s="21"/>
      <c r="R127" s="21"/>
      <c r="S127" s="21"/>
      <c r="T127" s="21"/>
      <c r="U127" s="21"/>
      <c r="V127" s="21"/>
      <c r="W127" s="21"/>
      <c r="X127" s="20"/>
      <c r="Y127" s="22" t="str">
        <f aca="false">IF(COUNTIF($F127:$J127,"Yes")+COUNTIF($F127:$J127,"No")=0,"",COUNTIF($F127:$J127,"Yes")/(COUNTIF($F127:$J127,"Yes")+COUNTIF($F127:$J127,"No")))</f>
        <v/>
      </c>
      <c r="Z127" s="22" t="str">
        <f aca="false">IF(COUNTIF($L127:$Q127,"Yes")+COUNTIF($L127:$Q127,"No")=0,"",COUNTIF($L127:$Q127,"Yes")/(COUNTIF($L127:$Q127,"Yes")+COUNTIF($L127:$Q127,"No")))</f>
        <v/>
      </c>
      <c r="AA127" s="22" t="str">
        <f aca="false">IF(COUNTIF($S127:$V127,"Yes")+COUNTIF($S127:$V127,"No")=0,"",COUNTIF($S127:$V127,"Yes")/(COUNTIF($S127:$V127,"Yes")+COUNTIF($S127:$V127,"No")))</f>
        <v/>
      </c>
      <c r="AB127" s="22" t="str">
        <f aca="false">IF(OR($C127="",IF($Y127="",0,WeightCX)+IF($Z127="",0,WeightIR)+IF($AA127="",0,WeightIN)=0),"",IF($AD127="Yes",0,(IF($Y127="",0,WeightCX*$Y127)+IF($Z127="",0,WeightIR*$Z127)+IF($AA127="",0,WeightIN*$AA127))/(IF($Y127="",0,WeightCX)+IF($Z127="",0,WeightIR)+IF($AA127="",0,WeightIN))))</f>
        <v/>
      </c>
      <c r="AC127" s="23" t="str">
        <f aca="false">IF($AB127="","",IF($AB127&gt;=BandExceeds,"Exceeds",IF($AB127&gt;=BandMeets,"Meets",IF($AB127&gt;=BandNI,"Needs improvement","Unsatisfactory"))))</f>
        <v/>
      </c>
      <c r="AD127" s="24" t="str">
        <f aca="false">IF($C127="","",IF(OR($K127="Yes",$R127="Yes",$W127="Yes"),"Yes","No"))</f>
        <v/>
      </c>
    </row>
    <row r="128" customFormat="false" ht="15" hidden="false" customHeight="false" outlineLevel="0" collapsed="false">
      <c r="A128" s="19"/>
      <c r="B128" s="20"/>
      <c r="C128" s="20"/>
      <c r="D128" s="20"/>
      <c r="E128" s="20"/>
      <c r="F128" s="21"/>
      <c r="G128" s="21"/>
      <c r="H128" s="21"/>
      <c r="I128" s="21"/>
      <c r="J128" s="21"/>
      <c r="K128" s="21"/>
      <c r="L128" s="21"/>
      <c r="M128" s="21"/>
      <c r="N128" s="21"/>
      <c r="O128" s="21"/>
      <c r="P128" s="21"/>
      <c r="Q128" s="21"/>
      <c r="R128" s="21"/>
      <c r="S128" s="21"/>
      <c r="T128" s="21"/>
      <c r="U128" s="21"/>
      <c r="V128" s="21"/>
      <c r="W128" s="21"/>
      <c r="X128" s="20"/>
      <c r="Y128" s="22" t="str">
        <f aca="false">IF(COUNTIF($F128:$J128,"Yes")+COUNTIF($F128:$J128,"No")=0,"",COUNTIF($F128:$J128,"Yes")/(COUNTIF($F128:$J128,"Yes")+COUNTIF($F128:$J128,"No")))</f>
        <v/>
      </c>
      <c r="Z128" s="22" t="str">
        <f aca="false">IF(COUNTIF($L128:$Q128,"Yes")+COUNTIF($L128:$Q128,"No")=0,"",COUNTIF($L128:$Q128,"Yes")/(COUNTIF($L128:$Q128,"Yes")+COUNTIF($L128:$Q128,"No")))</f>
        <v/>
      </c>
      <c r="AA128" s="22" t="str">
        <f aca="false">IF(COUNTIF($S128:$V128,"Yes")+COUNTIF($S128:$V128,"No")=0,"",COUNTIF($S128:$V128,"Yes")/(COUNTIF($S128:$V128,"Yes")+COUNTIF($S128:$V128,"No")))</f>
        <v/>
      </c>
      <c r="AB128" s="22" t="str">
        <f aca="false">IF(OR($C128="",IF($Y128="",0,WeightCX)+IF($Z128="",0,WeightIR)+IF($AA128="",0,WeightIN)=0),"",IF($AD128="Yes",0,(IF($Y128="",0,WeightCX*$Y128)+IF($Z128="",0,WeightIR*$Z128)+IF($AA128="",0,WeightIN*$AA128))/(IF($Y128="",0,WeightCX)+IF($Z128="",0,WeightIR)+IF($AA128="",0,WeightIN))))</f>
        <v/>
      </c>
      <c r="AC128" s="23" t="str">
        <f aca="false">IF($AB128="","",IF($AB128&gt;=BandExceeds,"Exceeds",IF($AB128&gt;=BandMeets,"Meets",IF($AB128&gt;=BandNI,"Needs improvement","Unsatisfactory"))))</f>
        <v/>
      </c>
      <c r="AD128" s="24" t="str">
        <f aca="false">IF($C128="","",IF(OR($K128="Yes",$R128="Yes",$W128="Yes"),"Yes","No"))</f>
        <v/>
      </c>
    </row>
    <row r="129" customFormat="false" ht="15" hidden="false" customHeight="false" outlineLevel="0" collapsed="false">
      <c r="A129" s="19"/>
      <c r="B129" s="20"/>
      <c r="C129" s="20"/>
      <c r="D129" s="20"/>
      <c r="E129" s="20"/>
      <c r="F129" s="21"/>
      <c r="G129" s="21"/>
      <c r="H129" s="21"/>
      <c r="I129" s="21"/>
      <c r="J129" s="21"/>
      <c r="K129" s="21"/>
      <c r="L129" s="21"/>
      <c r="M129" s="21"/>
      <c r="N129" s="21"/>
      <c r="O129" s="21"/>
      <c r="P129" s="21"/>
      <c r="Q129" s="21"/>
      <c r="R129" s="21"/>
      <c r="S129" s="21"/>
      <c r="T129" s="21"/>
      <c r="U129" s="21"/>
      <c r="V129" s="21"/>
      <c r="W129" s="21"/>
      <c r="X129" s="20"/>
      <c r="Y129" s="22" t="str">
        <f aca="false">IF(COUNTIF($F129:$J129,"Yes")+COUNTIF($F129:$J129,"No")=0,"",COUNTIF($F129:$J129,"Yes")/(COUNTIF($F129:$J129,"Yes")+COUNTIF($F129:$J129,"No")))</f>
        <v/>
      </c>
      <c r="Z129" s="22" t="str">
        <f aca="false">IF(COUNTIF($L129:$Q129,"Yes")+COUNTIF($L129:$Q129,"No")=0,"",COUNTIF($L129:$Q129,"Yes")/(COUNTIF($L129:$Q129,"Yes")+COUNTIF($L129:$Q129,"No")))</f>
        <v/>
      </c>
      <c r="AA129" s="22" t="str">
        <f aca="false">IF(COUNTIF($S129:$V129,"Yes")+COUNTIF($S129:$V129,"No")=0,"",COUNTIF($S129:$V129,"Yes")/(COUNTIF($S129:$V129,"Yes")+COUNTIF($S129:$V129,"No")))</f>
        <v/>
      </c>
      <c r="AB129" s="22" t="str">
        <f aca="false">IF(OR($C129="",IF($Y129="",0,WeightCX)+IF($Z129="",0,WeightIR)+IF($AA129="",0,WeightIN)=0),"",IF($AD129="Yes",0,(IF($Y129="",0,WeightCX*$Y129)+IF($Z129="",0,WeightIR*$Z129)+IF($AA129="",0,WeightIN*$AA129))/(IF($Y129="",0,WeightCX)+IF($Z129="",0,WeightIR)+IF($AA129="",0,WeightIN))))</f>
        <v/>
      </c>
      <c r="AC129" s="23" t="str">
        <f aca="false">IF($AB129="","",IF($AB129&gt;=BandExceeds,"Exceeds",IF($AB129&gt;=BandMeets,"Meets",IF($AB129&gt;=BandNI,"Needs improvement","Unsatisfactory"))))</f>
        <v/>
      </c>
      <c r="AD129" s="24" t="str">
        <f aca="false">IF($C129="","",IF(OR($K129="Yes",$R129="Yes",$W129="Yes"),"Yes","No"))</f>
        <v/>
      </c>
    </row>
    <row r="130" customFormat="false" ht="15" hidden="false" customHeight="false" outlineLevel="0" collapsed="false">
      <c r="A130" s="19"/>
      <c r="B130" s="20"/>
      <c r="C130" s="20"/>
      <c r="D130" s="20"/>
      <c r="E130" s="20"/>
      <c r="F130" s="21"/>
      <c r="G130" s="21"/>
      <c r="H130" s="21"/>
      <c r="I130" s="21"/>
      <c r="J130" s="21"/>
      <c r="K130" s="21"/>
      <c r="L130" s="21"/>
      <c r="M130" s="21"/>
      <c r="N130" s="21"/>
      <c r="O130" s="21"/>
      <c r="P130" s="21"/>
      <c r="Q130" s="21"/>
      <c r="R130" s="21"/>
      <c r="S130" s="21"/>
      <c r="T130" s="21"/>
      <c r="U130" s="21"/>
      <c r="V130" s="21"/>
      <c r="W130" s="21"/>
      <c r="X130" s="20"/>
      <c r="Y130" s="22" t="str">
        <f aca="false">IF(COUNTIF($F130:$J130,"Yes")+COUNTIF($F130:$J130,"No")=0,"",COUNTIF($F130:$J130,"Yes")/(COUNTIF($F130:$J130,"Yes")+COUNTIF($F130:$J130,"No")))</f>
        <v/>
      </c>
      <c r="Z130" s="22" t="str">
        <f aca="false">IF(COUNTIF($L130:$Q130,"Yes")+COUNTIF($L130:$Q130,"No")=0,"",COUNTIF($L130:$Q130,"Yes")/(COUNTIF($L130:$Q130,"Yes")+COUNTIF($L130:$Q130,"No")))</f>
        <v/>
      </c>
      <c r="AA130" s="22" t="str">
        <f aca="false">IF(COUNTIF($S130:$V130,"Yes")+COUNTIF($S130:$V130,"No")=0,"",COUNTIF($S130:$V130,"Yes")/(COUNTIF($S130:$V130,"Yes")+COUNTIF($S130:$V130,"No")))</f>
        <v/>
      </c>
      <c r="AB130" s="22" t="str">
        <f aca="false">IF(OR($C130="",IF($Y130="",0,WeightCX)+IF($Z130="",0,WeightIR)+IF($AA130="",0,WeightIN)=0),"",IF($AD130="Yes",0,(IF($Y130="",0,WeightCX*$Y130)+IF($Z130="",0,WeightIR*$Z130)+IF($AA130="",0,WeightIN*$AA130))/(IF($Y130="",0,WeightCX)+IF($Z130="",0,WeightIR)+IF($AA130="",0,WeightIN))))</f>
        <v/>
      </c>
      <c r="AC130" s="23" t="str">
        <f aca="false">IF($AB130="","",IF($AB130&gt;=BandExceeds,"Exceeds",IF($AB130&gt;=BandMeets,"Meets",IF($AB130&gt;=BandNI,"Needs improvement","Unsatisfactory"))))</f>
        <v/>
      </c>
      <c r="AD130" s="24" t="str">
        <f aca="false">IF($C130="","",IF(OR($K130="Yes",$R130="Yes",$W130="Yes"),"Yes","No"))</f>
        <v/>
      </c>
    </row>
    <row r="131" customFormat="false" ht="15" hidden="false" customHeight="false" outlineLevel="0" collapsed="false">
      <c r="A131" s="19"/>
      <c r="B131" s="20"/>
      <c r="C131" s="20"/>
      <c r="D131" s="20"/>
      <c r="E131" s="20"/>
      <c r="F131" s="21"/>
      <c r="G131" s="21"/>
      <c r="H131" s="21"/>
      <c r="I131" s="21"/>
      <c r="J131" s="21"/>
      <c r="K131" s="21"/>
      <c r="L131" s="21"/>
      <c r="M131" s="21"/>
      <c r="N131" s="21"/>
      <c r="O131" s="21"/>
      <c r="P131" s="21"/>
      <c r="Q131" s="21"/>
      <c r="R131" s="21"/>
      <c r="S131" s="21"/>
      <c r="T131" s="21"/>
      <c r="U131" s="21"/>
      <c r="V131" s="21"/>
      <c r="W131" s="21"/>
      <c r="X131" s="20"/>
      <c r="Y131" s="22" t="str">
        <f aca="false">IF(COUNTIF($F131:$J131,"Yes")+COUNTIF($F131:$J131,"No")=0,"",COUNTIF($F131:$J131,"Yes")/(COUNTIF($F131:$J131,"Yes")+COUNTIF($F131:$J131,"No")))</f>
        <v/>
      </c>
      <c r="Z131" s="22" t="str">
        <f aca="false">IF(COUNTIF($L131:$Q131,"Yes")+COUNTIF($L131:$Q131,"No")=0,"",COUNTIF($L131:$Q131,"Yes")/(COUNTIF($L131:$Q131,"Yes")+COUNTIF($L131:$Q131,"No")))</f>
        <v/>
      </c>
      <c r="AA131" s="22" t="str">
        <f aca="false">IF(COUNTIF($S131:$V131,"Yes")+COUNTIF($S131:$V131,"No")=0,"",COUNTIF($S131:$V131,"Yes")/(COUNTIF($S131:$V131,"Yes")+COUNTIF($S131:$V131,"No")))</f>
        <v/>
      </c>
      <c r="AB131" s="22" t="str">
        <f aca="false">IF(OR($C131="",IF($Y131="",0,WeightCX)+IF($Z131="",0,WeightIR)+IF($AA131="",0,WeightIN)=0),"",IF($AD131="Yes",0,(IF($Y131="",0,WeightCX*$Y131)+IF($Z131="",0,WeightIR*$Z131)+IF($AA131="",0,WeightIN*$AA131))/(IF($Y131="",0,WeightCX)+IF($Z131="",0,WeightIR)+IF($AA131="",0,WeightIN))))</f>
        <v/>
      </c>
      <c r="AC131" s="23" t="str">
        <f aca="false">IF($AB131="","",IF($AB131&gt;=BandExceeds,"Exceeds",IF($AB131&gt;=BandMeets,"Meets",IF($AB131&gt;=BandNI,"Needs improvement","Unsatisfactory"))))</f>
        <v/>
      </c>
      <c r="AD131" s="24" t="str">
        <f aca="false">IF($C131="","",IF(OR($K131="Yes",$R131="Yes",$W131="Yes"),"Yes","No"))</f>
        <v/>
      </c>
    </row>
    <row r="132" customFormat="false" ht="15" hidden="false" customHeight="false" outlineLevel="0" collapsed="false">
      <c r="A132" s="19"/>
      <c r="B132" s="20"/>
      <c r="C132" s="20"/>
      <c r="D132" s="20"/>
      <c r="E132" s="20"/>
      <c r="F132" s="21"/>
      <c r="G132" s="21"/>
      <c r="H132" s="21"/>
      <c r="I132" s="21"/>
      <c r="J132" s="21"/>
      <c r="K132" s="21"/>
      <c r="L132" s="21"/>
      <c r="M132" s="21"/>
      <c r="N132" s="21"/>
      <c r="O132" s="21"/>
      <c r="P132" s="21"/>
      <c r="Q132" s="21"/>
      <c r="R132" s="21"/>
      <c r="S132" s="21"/>
      <c r="T132" s="21"/>
      <c r="U132" s="21"/>
      <c r="V132" s="21"/>
      <c r="W132" s="21"/>
      <c r="X132" s="20"/>
      <c r="Y132" s="22" t="str">
        <f aca="false">IF(COUNTIF($F132:$J132,"Yes")+COUNTIF($F132:$J132,"No")=0,"",COUNTIF($F132:$J132,"Yes")/(COUNTIF($F132:$J132,"Yes")+COUNTIF($F132:$J132,"No")))</f>
        <v/>
      </c>
      <c r="Z132" s="22" t="str">
        <f aca="false">IF(COUNTIF($L132:$Q132,"Yes")+COUNTIF($L132:$Q132,"No")=0,"",COUNTIF($L132:$Q132,"Yes")/(COUNTIF($L132:$Q132,"Yes")+COUNTIF($L132:$Q132,"No")))</f>
        <v/>
      </c>
      <c r="AA132" s="22" t="str">
        <f aca="false">IF(COUNTIF($S132:$V132,"Yes")+COUNTIF($S132:$V132,"No")=0,"",COUNTIF($S132:$V132,"Yes")/(COUNTIF($S132:$V132,"Yes")+COUNTIF($S132:$V132,"No")))</f>
        <v/>
      </c>
      <c r="AB132" s="22" t="str">
        <f aca="false">IF(OR($C132="",IF($Y132="",0,WeightCX)+IF($Z132="",0,WeightIR)+IF($AA132="",0,WeightIN)=0),"",IF($AD132="Yes",0,(IF($Y132="",0,WeightCX*$Y132)+IF($Z132="",0,WeightIR*$Z132)+IF($AA132="",0,WeightIN*$AA132))/(IF($Y132="",0,WeightCX)+IF($Z132="",0,WeightIR)+IF($AA132="",0,WeightIN))))</f>
        <v/>
      </c>
      <c r="AC132" s="23" t="str">
        <f aca="false">IF($AB132="","",IF($AB132&gt;=BandExceeds,"Exceeds",IF($AB132&gt;=BandMeets,"Meets",IF($AB132&gt;=BandNI,"Needs improvement","Unsatisfactory"))))</f>
        <v/>
      </c>
      <c r="AD132" s="24" t="str">
        <f aca="false">IF($C132="","",IF(OR($K132="Yes",$R132="Yes",$W132="Yes"),"Yes","No"))</f>
        <v/>
      </c>
    </row>
    <row r="133" customFormat="false" ht="15" hidden="false" customHeight="false" outlineLevel="0" collapsed="false">
      <c r="A133" s="19"/>
      <c r="B133" s="20"/>
      <c r="C133" s="20"/>
      <c r="D133" s="20"/>
      <c r="E133" s="20"/>
      <c r="F133" s="21"/>
      <c r="G133" s="21"/>
      <c r="H133" s="21"/>
      <c r="I133" s="21"/>
      <c r="J133" s="21"/>
      <c r="K133" s="21"/>
      <c r="L133" s="21"/>
      <c r="M133" s="21"/>
      <c r="N133" s="21"/>
      <c r="O133" s="21"/>
      <c r="P133" s="21"/>
      <c r="Q133" s="21"/>
      <c r="R133" s="21"/>
      <c r="S133" s="21"/>
      <c r="T133" s="21"/>
      <c r="U133" s="21"/>
      <c r="V133" s="21"/>
      <c r="W133" s="21"/>
      <c r="X133" s="20"/>
      <c r="Y133" s="22" t="str">
        <f aca="false">IF(COUNTIF($F133:$J133,"Yes")+COUNTIF($F133:$J133,"No")=0,"",COUNTIF($F133:$J133,"Yes")/(COUNTIF($F133:$J133,"Yes")+COUNTIF($F133:$J133,"No")))</f>
        <v/>
      </c>
      <c r="Z133" s="22" t="str">
        <f aca="false">IF(COUNTIF($L133:$Q133,"Yes")+COUNTIF($L133:$Q133,"No")=0,"",COUNTIF($L133:$Q133,"Yes")/(COUNTIF($L133:$Q133,"Yes")+COUNTIF($L133:$Q133,"No")))</f>
        <v/>
      </c>
      <c r="AA133" s="22" t="str">
        <f aca="false">IF(COUNTIF($S133:$V133,"Yes")+COUNTIF($S133:$V133,"No")=0,"",COUNTIF($S133:$V133,"Yes")/(COUNTIF($S133:$V133,"Yes")+COUNTIF($S133:$V133,"No")))</f>
        <v/>
      </c>
      <c r="AB133" s="22" t="str">
        <f aca="false">IF(OR($C133="",IF($Y133="",0,WeightCX)+IF($Z133="",0,WeightIR)+IF($AA133="",0,WeightIN)=0),"",IF($AD133="Yes",0,(IF($Y133="",0,WeightCX*$Y133)+IF($Z133="",0,WeightIR*$Z133)+IF($AA133="",0,WeightIN*$AA133))/(IF($Y133="",0,WeightCX)+IF($Z133="",0,WeightIR)+IF($AA133="",0,WeightIN))))</f>
        <v/>
      </c>
      <c r="AC133" s="23" t="str">
        <f aca="false">IF($AB133="","",IF($AB133&gt;=BandExceeds,"Exceeds",IF($AB133&gt;=BandMeets,"Meets",IF($AB133&gt;=BandNI,"Needs improvement","Unsatisfactory"))))</f>
        <v/>
      </c>
      <c r="AD133" s="24" t="str">
        <f aca="false">IF($C133="","",IF(OR($K133="Yes",$R133="Yes",$W133="Yes"),"Yes","No"))</f>
        <v/>
      </c>
    </row>
    <row r="134" customFormat="false" ht="15" hidden="false" customHeight="false" outlineLevel="0" collapsed="false">
      <c r="A134" s="19"/>
      <c r="B134" s="20"/>
      <c r="C134" s="20"/>
      <c r="D134" s="20"/>
      <c r="E134" s="20"/>
      <c r="F134" s="21"/>
      <c r="G134" s="21"/>
      <c r="H134" s="21"/>
      <c r="I134" s="21"/>
      <c r="J134" s="21"/>
      <c r="K134" s="21"/>
      <c r="L134" s="21"/>
      <c r="M134" s="21"/>
      <c r="N134" s="21"/>
      <c r="O134" s="21"/>
      <c r="P134" s="21"/>
      <c r="Q134" s="21"/>
      <c r="R134" s="21"/>
      <c r="S134" s="21"/>
      <c r="T134" s="21"/>
      <c r="U134" s="21"/>
      <c r="V134" s="21"/>
      <c r="W134" s="21"/>
      <c r="X134" s="20"/>
      <c r="Y134" s="22" t="str">
        <f aca="false">IF(COUNTIF($F134:$J134,"Yes")+COUNTIF($F134:$J134,"No")=0,"",COUNTIF($F134:$J134,"Yes")/(COUNTIF($F134:$J134,"Yes")+COUNTIF($F134:$J134,"No")))</f>
        <v/>
      </c>
      <c r="Z134" s="22" t="str">
        <f aca="false">IF(COUNTIF($L134:$Q134,"Yes")+COUNTIF($L134:$Q134,"No")=0,"",COUNTIF($L134:$Q134,"Yes")/(COUNTIF($L134:$Q134,"Yes")+COUNTIF($L134:$Q134,"No")))</f>
        <v/>
      </c>
      <c r="AA134" s="22" t="str">
        <f aca="false">IF(COUNTIF($S134:$V134,"Yes")+COUNTIF($S134:$V134,"No")=0,"",COUNTIF($S134:$V134,"Yes")/(COUNTIF($S134:$V134,"Yes")+COUNTIF($S134:$V134,"No")))</f>
        <v/>
      </c>
      <c r="AB134" s="22" t="str">
        <f aca="false">IF(OR($C134="",IF($Y134="",0,WeightCX)+IF($Z134="",0,WeightIR)+IF($AA134="",0,WeightIN)=0),"",IF($AD134="Yes",0,(IF($Y134="",0,WeightCX*$Y134)+IF($Z134="",0,WeightIR*$Z134)+IF($AA134="",0,WeightIN*$AA134))/(IF($Y134="",0,WeightCX)+IF($Z134="",0,WeightIR)+IF($AA134="",0,WeightIN))))</f>
        <v/>
      </c>
      <c r="AC134" s="23" t="str">
        <f aca="false">IF($AB134="","",IF($AB134&gt;=BandExceeds,"Exceeds",IF($AB134&gt;=BandMeets,"Meets",IF($AB134&gt;=BandNI,"Needs improvement","Unsatisfactory"))))</f>
        <v/>
      </c>
      <c r="AD134" s="24" t="str">
        <f aca="false">IF($C134="","",IF(OR($K134="Yes",$R134="Yes",$W134="Yes"),"Yes","No"))</f>
        <v/>
      </c>
    </row>
    <row r="135" customFormat="false" ht="15" hidden="false" customHeight="false" outlineLevel="0" collapsed="false">
      <c r="A135" s="19"/>
      <c r="B135" s="20"/>
      <c r="C135" s="20"/>
      <c r="D135" s="20"/>
      <c r="E135" s="20"/>
      <c r="F135" s="21"/>
      <c r="G135" s="21"/>
      <c r="H135" s="21"/>
      <c r="I135" s="21"/>
      <c r="J135" s="21"/>
      <c r="K135" s="21"/>
      <c r="L135" s="21"/>
      <c r="M135" s="21"/>
      <c r="N135" s="21"/>
      <c r="O135" s="21"/>
      <c r="P135" s="21"/>
      <c r="Q135" s="21"/>
      <c r="R135" s="21"/>
      <c r="S135" s="21"/>
      <c r="T135" s="21"/>
      <c r="U135" s="21"/>
      <c r="V135" s="21"/>
      <c r="W135" s="21"/>
      <c r="X135" s="20"/>
      <c r="Y135" s="22" t="str">
        <f aca="false">IF(COUNTIF($F135:$J135,"Yes")+COUNTIF($F135:$J135,"No")=0,"",COUNTIF($F135:$J135,"Yes")/(COUNTIF($F135:$J135,"Yes")+COUNTIF($F135:$J135,"No")))</f>
        <v/>
      </c>
      <c r="Z135" s="22" t="str">
        <f aca="false">IF(COUNTIF($L135:$Q135,"Yes")+COUNTIF($L135:$Q135,"No")=0,"",COUNTIF($L135:$Q135,"Yes")/(COUNTIF($L135:$Q135,"Yes")+COUNTIF($L135:$Q135,"No")))</f>
        <v/>
      </c>
      <c r="AA135" s="22" t="str">
        <f aca="false">IF(COUNTIF($S135:$V135,"Yes")+COUNTIF($S135:$V135,"No")=0,"",COUNTIF($S135:$V135,"Yes")/(COUNTIF($S135:$V135,"Yes")+COUNTIF($S135:$V135,"No")))</f>
        <v/>
      </c>
      <c r="AB135" s="22" t="str">
        <f aca="false">IF(OR($C135="",IF($Y135="",0,WeightCX)+IF($Z135="",0,WeightIR)+IF($AA135="",0,WeightIN)=0),"",IF($AD135="Yes",0,(IF($Y135="",0,WeightCX*$Y135)+IF($Z135="",0,WeightIR*$Z135)+IF($AA135="",0,WeightIN*$AA135))/(IF($Y135="",0,WeightCX)+IF($Z135="",0,WeightIR)+IF($AA135="",0,WeightIN))))</f>
        <v/>
      </c>
      <c r="AC135" s="23" t="str">
        <f aca="false">IF($AB135="","",IF($AB135&gt;=BandExceeds,"Exceeds",IF($AB135&gt;=BandMeets,"Meets",IF($AB135&gt;=BandNI,"Needs improvement","Unsatisfactory"))))</f>
        <v/>
      </c>
      <c r="AD135" s="24" t="str">
        <f aca="false">IF($C135="","",IF(OR($K135="Yes",$R135="Yes",$W135="Yes"),"Yes","No"))</f>
        <v/>
      </c>
    </row>
    <row r="136" customFormat="false" ht="15" hidden="false" customHeight="false" outlineLevel="0" collapsed="false">
      <c r="A136" s="19"/>
      <c r="B136" s="20"/>
      <c r="C136" s="20"/>
      <c r="D136" s="20"/>
      <c r="E136" s="20"/>
      <c r="F136" s="21"/>
      <c r="G136" s="21"/>
      <c r="H136" s="21"/>
      <c r="I136" s="21"/>
      <c r="J136" s="21"/>
      <c r="K136" s="21"/>
      <c r="L136" s="21"/>
      <c r="M136" s="21"/>
      <c r="N136" s="21"/>
      <c r="O136" s="21"/>
      <c r="P136" s="21"/>
      <c r="Q136" s="21"/>
      <c r="R136" s="21"/>
      <c r="S136" s="21"/>
      <c r="T136" s="21"/>
      <c r="U136" s="21"/>
      <c r="V136" s="21"/>
      <c r="W136" s="21"/>
      <c r="X136" s="20"/>
      <c r="Y136" s="22" t="str">
        <f aca="false">IF(COUNTIF($F136:$J136,"Yes")+COUNTIF($F136:$J136,"No")=0,"",COUNTIF($F136:$J136,"Yes")/(COUNTIF($F136:$J136,"Yes")+COUNTIF($F136:$J136,"No")))</f>
        <v/>
      </c>
      <c r="Z136" s="22" t="str">
        <f aca="false">IF(COUNTIF($L136:$Q136,"Yes")+COUNTIF($L136:$Q136,"No")=0,"",COUNTIF($L136:$Q136,"Yes")/(COUNTIF($L136:$Q136,"Yes")+COUNTIF($L136:$Q136,"No")))</f>
        <v/>
      </c>
      <c r="AA136" s="22" t="str">
        <f aca="false">IF(COUNTIF($S136:$V136,"Yes")+COUNTIF($S136:$V136,"No")=0,"",COUNTIF($S136:$V136,"Yes")/(COUNTIF($S136:$V136,"Yes")+COUNTIF($S136:$V136,"No")))</f>
        <v/>
      </c>
      <c r="AB136" s="22" t="str">
        <f aca="false">IF(OR($C136="",IF($Y136="",0,WeightCX)+IF($Z136="",0,WeightIR)+IF($AA136="",0,WeightIN)=0),"",IF($AD136="Yes",0,(IF($Y136="",0,WeightCX*$Y136)+IF($Z136="",0,WeightIR*$Z136)+IF($AA136="",0,WeightIN*$AA136))/(IF($Y136="",0,WeightCX)+IF($Z136="",0,WeightIR)+IF($AA136="",0,WeightIN))))</f>
        <v/>
      </c>
      <c r="AC136" s="23" t="str">
        <f aca="false">IF($AB136="","",IF($AB136&gt;=BandExceeds,"Exceeds",IF($AB136&gt;=BandMeets,"Meets",IF($AB136&gt;=BandNI,"Needs improvement","Unsatisfactory"))))</f>
        <v/>
      </c>
      <c r="AD136" s="24" t="str">
        <f aca="false">IF($C136="","",IF(OR($K136="Yes",$R136="Yes",$W136="Yes"),"Yes","No"))</f>
        <v/>
      </c>
    </row>
    <row r="137" customFormat="false" ht="15" hidden="false" customHeight="false" outlineLevel="0" collapsed="false">
      <c r="A137" s="19"/>
      <c r="B137" s="20"/>
      <c r="C137" s="20"/>
      <c r="D137" s="20"/>
      <c r="E137" s="20"/>
      <c r="F137" s="21"/>
      <c r="G137" s="21"/>
      <c r="H137" s="21"/>
      <c r="I137" s="21"/>
      <c r="J137" s="21"/>
      <c r="K137" s="21"/>
      <c r="L137" s="21"/>
      <c r="M137" s="21"/>
      <c r="N137" s="21"/>
      <c r="O137" s="21"/>
      <c r="P137" s="21"/>
      <c r="Q137" s="21"/>
      <c r="R137" s="21"/>
      <c r="S137" s="21"/>
      <c r="T137" s="21"/>
      <c r="U137" s="21"/>
      <c r="V137" s="21"/>
      <c r="W137" s="21"/>
      <c r="X137" s="20"/>
      <c r="Y137" s="22" t="str">
        <f aca="false">IF(COUNTIF($F137:$J137,"Yes")+COUNTIF($F137:$J137,"No")=0,"",COUNTIF($F137:$J137,"Yes")/(COUNTIF($F137:$J137,"Yes")+COUNTIF($F137:$J137,"No")))</f>
        <v/>
      </c>
      <c r="Z137" s="22" t="str">
        <f aca="false">IF(COUNTIF($L137:$Q137,"Yes")+COUNTIF($L137:$Q137,"No")=0,"",COUNTIF($L137:$Q137,"Yes")/(COUNTIF($L137:$Q137,"Yes")+COUNTIF($L137:$Q137,"No")))</f>
        <v/>
      </c>
      <c r="AA137" s="22" t="str">
        <f aca="false">IF(COUNTIF($S137:$V137,"Yes")+COUNTIF($S137:$V137,"No")=0,"",COUNTIF($S137:$V137,"Yes")/(COUNTIF($S137:$V137,"Yes")+COUNTIF($S137:$V137,"No")))</f>
        <v/>
      </c>
      <c r="AB137" s="22" t="str">
        <f aca="false">IF(OR($C137="",IF($Y137="",0,WeightCX)+IF($Z137="",0,WeightIR)+IF($AA137="",0,WeightIN)=0),"",IF($AD137="Yes",0,(IF($Y137="",0,WeightCX*$Y137)+IF($Z137="",0,WeightIR*$Z137)+IF($AA137="",0,WeightIN*$AA137))/(IF($Y137="",0,WeightCX)+IF($Z137="",0,WeightIR)+IF($AA137="",0,WeightIN))))</f>
        <v/>
      </c>
      <c r="AC137" s="23" t="str">
        <f aca="false">IF($AB137="","",IF($AB137&gt;=BandExceeds,"Exceeds",IF($AB137&gt;=BandMeets,"Meets",IF($AB137&gt;=BandNI,"Needs improvement","Unsatisfactory"))))</f>
        <v/>
      </c>
      <c r="AD137" s="24" t="str">
        <f aca="false">IF($C137="","",IF(OR($K137="Yes",$R137="Yes",$W137="Yes"),"Yes","No"))</f>
        <v/>
      </c>
    </row>
    <row r="138" customFormat="false" ht="15" hidden="false" customHeight="false" outlineLevel="0" collapsed="false">
      <c r="A138" s="19"/>
      <c r="B138" s="20"/>
      <c r="C138" s="20"/>
      <c r="D138" s="20"/>
      <c r="E138" s="20"/>
      <c r="F138" s="21"/>
      <c r="G138" s="21"/>
      <c r="H138" s="21"/>
      <c r="I138" s="21"/>
      <c r="J138" s="21"/>
      <c r="K138" s="21"/>
      <c r="L138" s="21"/>
      <c r="M138" s="21"/>
      <c r="N138" s="21"/>
      <c r="O138" s="21"/>
      <c r="P138" s="21"/>
      <c r="Q138" s="21"/>
      <c r="R138" s="21"/>
      <c r="S138" s="21"/>
      <c r="T138" s="21"/>
      <c r="U138" s="21"/>
      <c r="V138" s="21"/>
      <c r="W138" s="21"/>
      <c r="X138" s="20"/>
      <c r="Y138" s="22" t="str">
        <f aca="false">IF(COUNTIF($F138:$J138,"Yes")+COUNTIF($F138:$J138,"No")=0,"",COUNTIF($F138:$J138,"Yes")/(COUNTIF($F138:$J138,"Yes")+COUNTIF($F138:$J138,"No")))</f>
        <v/>
      </c>
      <c r="Z138" s="22" t="str">
        <f aca="false">IF(COUNTIF($L138:$Q138,"Yes")+COUNTIF($L138:$Q138,"No")=0,"",COUNTIF($L138:$Q138,"Yes")/(COUNTIF($L138:$Q138,"Yes")+COUNTIF($L138:$Q138,"No")))</f>
        <v/>
      </c>
      <c r="AA138" s="22" t="str">
        <f aca="false">IF(COUNTIF($S138:$V138,"Yes")+COUNTIF($S138:$V138,"No")=0,"",COUNTIF($S138:$V138,"Yes")/(COUNTIF($S138:$V138,"Yes")+COUNTIF($S138:$V138,"No")))</f>
        <v/>
      </c>
      <c r="AB138" s="22" t="str">
        <f aca="false">IF(OR($C138="",IF($Y138="",0,WeightCX)+IF($Z138="",0,WeightIR)+IF($AA138="",0,WeightIN)=0),"",IF($AD138="Yes",0,(IF($Y138="",0,WeightCX*$Y138)+IF($Z138="",0,WeightIR*$Z138)+IF($AA138="",0,WeightIN*$AA138))/(IF($Y138="",0,WeightCX)+IF($Z138="",0,WeightIR)+IF($AA138="",0,WeightIN))))</f>
        <v/>
      </c>
      <c r="AC138" s="23" t="str">
        <f aca="false">IF($AB138="","",IF($AB138&gt;=BandExceeds,"Exceeds",IF($AB138&gt;=BandMeets,"Meets",IF($AB138&gt;=BandNI,"Needs improvement","Unsatisfactory"))))</f>
        <v/>
      </c>
      <c r="AD138" s="24" t="str">
        <f aca="false">IF($C138="","",IF(OR($K138="Yes",$R138="Yes",$W138="Yes"),"Yes","No"))</f>
        <v/>
      </c>
    </row>
    <row r="139" customFormat="false" ht="15" hidden="false" customHeight="false" outlineLevel="0" collapsed="false">
      <c r="A139" s="19"/>
      <c r="B139" s="20"/>
      <c r="C139" s="20"/>
      <c r="D139" s="20"/>
      <c r="E139" s="20"/>
      <c r="F139" s="21"/>
      <c r="G139" s="21"/>
      <c r="H139" s="21"/>
      <c r="I139" s="21"/>
      <c r="J139" s="21"/>
      <c r="K139" s="21"/>
      <c r="L139" s="21"/>
      <c r="M139" s="21"/>
      <c r="N139" s="21"/>
      <c r="O139" s="21"/>
      <c r="P139" s="21"/>
      <c r="Q139" s="21"/>
      <c r="R139" s="21"/>
      <c r="S139" s="21"/>
      <c r="T139" s="21"/>
      <c r="U139" s="21"/>
      <c r="V139" s="21"/>
      <c r="W139" s="21"/>
      <c r="X139" s="20"/>
      <c r="Y139" s="22" t="str">
        <f aca="false">IF(COUNTIF($F139:$J139,"Yes")+COUNTIF($F139:$J139,"No")=0,"",COUNTIF($F139:$J139,"Yes")/(COUNTIF($F139:$J139,"Yes")+COUNTIF($F139:$J139,"No")))</f>
        <v/>
      </c>
      <c r="Z139" s="22" t="str">
        <f aca="false">IF(COUNTIF($L139:$Q139,"Yes")+COUNTIF($L139:$Q139,"No")=0,"",COUNTIF($L139:$Q139,"Yes")/(COUNTIF($L139:$Q139,"Yes")+COUNTIF($L139:$Q139,"No")))</f>
        <v/>
      </c>
      <c r="AA139" s="22" t="str">
        <f aca="false">IF(COUNTIF($S139:$V139,"Yes")+COUNTIF($S139:$V139,"No")=0,"",COUNTIF($S139:$V139,"Yes")/(COUNTIF($S139:$V139,"Yes")+COUNTIF($S139:$V139,"No")))</f>
        <v/>
      </c>
      <c r="AB139" s="22" t="str">
        <f aca="false">IF(OR($C139="",IF($Y139="",0,WeightCX)+IF($Z139="",0,WeightIR)+IF($AA139="",0,WeightIN)=0),"",IF($AD139="Yes",0,(IF($Y139="",0,WeightCX*$Y139)+IF($Z139="",0,WeightIR*$Z139)+IF($AA139="",0,WeightIN*$AA139))/(IF($Y139="",0,WeightCX)+IF($Z139="",0,WeightIR)+IF($AA139="",0,WeightIN))))</f>
        <v/>
      </c>
      <c r="AC139" s="23" t="str">
        <f aca="false">IF($AB139="","",IF($AB139&gt;=BandExceeds,"Exceeds",IF($AB139&gt;=BandMeets,"Meets",IF($AB139&gt;=BandNI,"Needs improvement","Unsatisfactory"))))</f>
        <v/>
      </c>
      <c r="AD139" s="24" t="str">
        <f aca="false">IF($C139="","",IF(OR($K139="Yes",$R139="Yes",$W139="Yes"),"Yes","No"))</f>
        <v/>
      </c>
    </row>
    <row r="140" customFormat="false" ht="15" hidden="false" customHeight="false" outlineLevel="0" collapsed="false">
      <c r="A140" s="19"/>
      <c r="B140" s="20"/>
      <c r="C140" s="20"/>
      <c r="D140" s="20"/>
      <c r="E140" s="20"/>
      <c r="F140" s="21"/>
      <c r="G140" s="21"/>
      <c r="H140" s="21"/>
      <c r="I140" s="21"/>
      <c r="J140" s="21"/>
      <c r="K140" s="21"/>
      <c r="L140" s="21"/>
      <c r="M140" s="21"/>
      <c r="N140" s="21"/>
      <c r="O140" s="21"/>
      <c r="P140" s="21"/>
      <c r="Q140" s="21"/>
      <c r="R140" s="21"/>
      <c r="S140" s="21"/>
      <c r="T140" s="21"/>
      <c r="U140" s="21"/>
      <c r="V140" s="21"/>
      <c r="W140" s="21"/>
      <c r="X140" s="20"/>
      <c r="Y140" s="22" t="str">
        <f aca="false">IF(COUNTIF($F140:$J140,"Yes")+COUNTIF($F140:$J140,"No")=0,"",COUNTIF($F140:$J140,"Yes")/(COUNTIF($F140:$J140,"Yes")+COUNTIF($F140:$J140,"No")))</f>
        <v/>
      </c>
      <c r="Z140" s="22" t="str">
        <f aca="false">IF(COUNTIF($L140:$Q140,"Yes")+COUNTIF($L140:$Q140,"No")=0,"",COUNTIF($L140:$Q140,"Yes")/(COUNTIF($L140:$Q140,"Yes")+COUNTIF($L140:$Q140,"No")))</f>
        <v/>
      </c>
      <c r="AA140" s="22" t="str">
        <f aca="false">IF(COUNTIF($S140:$V140,"Yes")+COUNTIF($S140:$V140,"No")=0,"",COUNTIF($S140:$V140,"Yes")/(COUNTIF($S140:$V140,"Yes")+COUNTIF($S140:$V140,"No")))</f>
        <v/>
      </c>
      <c r="AB140" s="22" t="str">
        <f aca="false">IF(OR($C140="",IF($Y140="",0,WeightCX)+IF($Z140="",0,WeightIR)+IF($AA140="",0,WeightIN)=0),"",IF($AD140="Yes",0,(IF($Y140="",0,WeightCX*$Y140)+IF($Z140="",0,WeightIR*$Z140)+IF($AA140="",0,WeightIN*$AA140))/(IF($Y140="",0,WeightCX)+IF($Z140="",0,WeightIR)+IF($AA140="",0,WeightIN))))</f>
        <v/>
      </c>
      <c r="AC140" s="23" t="str">
        <f aca="false">IF($AB140="","",IF($AB140&gt;=BandExceeds,"Exceeds",IF($AB140&gt;=BandMeets,"Meets",IF($AB140&gt;=BandNI,"Needs improvement","Unsatisfactory"))))</f>
        <v/>
      </c>
      <c r="AD140" s="24" t="str">
        <f aca="false">IF($C140="","",IF(OR($K140="Yes",$R140="Yes",$W140="Yes"),"Yes","No"))</f>
        <v/>
      </c>
    </row>
    <row r="141" customFormat="false" ht="15" hidden="false" customHeight="false" outlineLevel="0" collapsed="false">
      <c r="A141" s="19"/>
      <c r="B141" s="20"/>
      <c r="C141" s="20"/>
      <c r="D141" s="20"/>
      <c r="E141" s="20"/>
      <c r="F141" s="21"/>
      <c r="G141" s="21"/>
      <c r="H141" s="21"/>
      <c r="I141" s="21"/>
      <c r="J141" s="21"/>
      <c r="K141" s="21"/>
      <c r="L141" s="21"/>
      <c r="M141" s="21"/>
      <c r="N141" s="21"/>
      <c r="O141" s="21"/>
      <c r="P141" s="21"/>
      <c r="Q141" s="21"/>
      <c r="R141" s="21"/>
      <c r="S141" s="21"/>
      <c r="T141" s="21"/>
      <c r="U141" s="21"/>
      <c r="V141" s="21"/>
      <c r="W141" s="21"/>
      <c r="X141" s="20"/>
      <c r="Y141" s="22" t="str">
        <f aca="false">IF(COUNTIF($F141:$J141,"Yes")+COUNTIF($F141:$J141,"No")=0,"",COUNTIF($F141:$J141,"Yes")/(COUNTIF($F141:$J141,"Yes")+COUNTIF($F141:$J141,"No")))</f>
        <v/>
      </c>
      <c r="Z141" s="22" t="str">
        <f aca="false">IF(COUNTIF($L141:$Q141,"Yes")+COUNTIF($L141:$Q141,"No")=0,"",COUNTIF($L141:$Q141,"Yes")/(COUNTIF($L141:$Q141,"Yes")+COUNTIF($L141:$Q141,"No")))</f>
        <v/>
      </c>
      <c r="AA141" s="22" t="str">
        <f aca="false">IF(COUNTIF($S141:$V141,"Yes")+COUNTIF($S141:$V141,"No")=0,"",COUNTIF($S141:$V141,"Yes")/(COUNTIF($S141:$V141,"Yes")+COUNTIF($S141:$V141,"No")))</f>
        <v/>
      </c>
      <c r="AB141" s="22" t="str">
        <f aca="false">IF(OR($C141="",IF($Y141="",0,WeightCX)+IF($Z141="",0,WeightIR)+IF($AA141="",0,WeightIN)=0),"",IF($AD141="Yes",0,(IF($Y141="",0,WeightCX*$Y141)+IF($Z141="",0,WeightIR*$Z141)+IF($AA141="",0,WeightIN*$AA141))/(IF($Y141="",0,WeightCX)+IF($Z141="",0,WeightIR)+IF($AA141="",0,WeightIN))))</f>
        <v/>
      </c>
      <c r="AC141" s="23" t="str">
        <f aca="false">IF($AB141="","",IF($AB141&gt;=BandExceeds,"Exceeds",IF($AB141&gt;=BandMeets,"Meets",IF($AB141&gt;=BandNI,"Needs improvement","Unsatisfactory"))))</f>
        <v/>
      </c>
      <c r="AD141" s="24" t="str">
        <f aca="false">IF($C141="","",IF(OR($K141="Yes",$R141="Yes",$W141="Yes"),"Yes","No"))</f>
        <v/>
      </c>
    </row>
    <row r="142" customFormat="false" ht="15" hidden="false" customHeight="false" outlineLevel="0" collapsed="false">
      <c r="A142" s="19"/>
      <c r="B142" s="20"/>
      <c r="C142" s="20"/>
      <c r="D142" s="20"/>
      <c r="E142" s="20"/>
      <c r="F142" s="21"/>
      <c r="G142" s="21"/>
      <c r="H142" s="21"/>
      <c r="I142" s="21"/>
      <c r="J142" s="21"/>
      <c r="K142" s="21"/>
      <c r="L142" s="21"/>
      <c r="M142" s="21"/>
      <c r="N142" s="21"/>
      <c r="O142" s="21"/>
      <c r="P142" s="21"/>
      <c r="Q142" s="21"/>
      <c r="R142" s="21"/>
      <c r="S142" s="21"/>
      <c r="T142" s="21"/>
      <c r="U142" s="21"/>
      <c r="V142" s="21"/>
      <c r="W142" s="21"/>
      <c r="X142" s="20"/>
      <c r="Y142" s="22" t="str">
        <f aca="false">IF(COUNTIF($F142:$J142,"Yes")+COUNTIF($F142:$J142,"No")=0,"",COUNTIF($F142:$J142,"Yes")/(COUNTIF($F142:$J142,"Yes")+COUNTIF($F142:$J142,"No")))</f>
        <v/>
      </c>
      <c r="Z142" s="22" t="str">
        <f aca="false">IF(COUNTIF($L142:$Q142,"Yes")+COUNTIF($L142:$Q142,"No")=0,"",COUNTIF($L142:$Q142,"Yes")/(COUNTIF($L142:$Q142,"Yes")+COUNTIF($L142:$Q142,"No")))</f>
        <v/>
      </c>
      <c r="AA142" s="22" t="str">
        <f aca="false">IF(COUNTIF($S142:$V142,"Yes")+COUNTIF($S142:$V142,"No")=0,"",COUNTIF($S142:$V142,"Yes")/(COUNTIF($S142:$V142,"Yes")+COUNTIF($S142:$V142,"No")))</f>
        <v/>
      </c>
      <c r="AB142" s="22" t="str">
        <f aca="false">IF(OR($C142="",IF($Y142="",0,WeightCX)+IF($Z142="",0,WeightIR)+IF($AA142="",0,WeightIN)=0),"",IF($AD142="Yes",0,(IF($Y142="",0,WeightCX*$Y142)+IF($Z142="",0,WeightIR*$Z142)+IF($AA142="",0,WeightIN*$AA142))/(IF($Y142="",0,WeightCX)+IF($Z142="",0,WeightIR)+IF($AA142="",0,WeightIN))))</f>
        <v/>
      </c>
      <c r="AC142" s="23" t="str">
        <f aca="false">IF($AB142="","",IF($AB142&gt;=BandExceeds,"Exceeds",IF($AB142&gt;=BandMeets,"Meets",IF($AB142&gt;=BandNI,"Needs improvement","Unsatisfactory"))))</f>
        <v/>
      </c>
      <c r="AD142" s="24" t="str">
        <f aca="false">IF($C142="","",IF(OR($K142="Yes",$R142="Yes",$W142="Yes"),"Yes","No"))</f>
        <v/>
      </c>
    </row>
    <row r="143" customFormat="false" ht="15" hidden="false" customHeight="false" outlineLevel="0" collapsed="false">
      <c r="A143" s="19"/>
      <c r="B143" s="20"/>
      <c r="C143" s="20"/>
      <c r="D143" s="20"/>
      <c r="E143" s="20"/>
      <c r="F143" s="21"/>
      <c r="G143" s="21"/>
      <c r="H143" s="21"/>
      <c r="I143" s="21"/>
      <c r="J143" s="21"/>
      <c r="K143" s="21"/>
      <c r="L143" s="21"/>
      <c r="M143" s="21"/>
      <c r="N143" s="21"/>
      <c r="O143" s="21"/>
      <c r="P143" s="21"/>
      <c r="Q143" s="21"/>
      <c r="R143" s="21"/>
      <c r="S143" s="21"/>
      <c r="T143" s="21"/>
      <c r="U143" s="21"/>
      <c r="V143" s="21"/>
      <c r="W143" s="21"/>
      <c r="X143" s="20"/>
      <c r="Y143" s="22" t="str">
        <f aca="false">IF(COUNTIF($F143:$J143,"Yes")+COUNTIF($F143:$J143,"No")=0,"",COUNTIF($F143:$J143,"Yes")/(COUNTIF($F143:$J143,"Yes")+COUNTIF($F143:$J143,"No")))</f>
        <v/>
      </c>
      <c r="Z143" s="22" t="str">
        <f aca="false">IF(COUNTIF($L143:$Q143,"Yes")+COUNTIF($L143:$Q143,"No")=0,"",COUNTIF($L143:$Q143,"Yes")/(COUNTIF($L143:$Q143,"Yes")+COUNTIF($L143:$Q143,"No")))</f>
        <v/>
      </c>
      <c r="AA143" s="22" t="str">
        <f aca="false">IF(COUNTIF($S143:$V143,"Yes")+COUNTIF($S143:$V143,"No")=0,"",COUNTIF($S143:$V143,"Yes")/(COUNTIF($S143:$V143,"Yes")+COUNTIF($S143:$V143,"No")))</f>
        <v/>
      </c>
      <c r="AB143" s="22" t="str">
        <f aca="false">IF(OR($C143="",IF($Y143="",0,WeightCX)+IF($Z143="",0,WeightIR)+IF($AA143="",0,WeightIN)=0),"",IF($AD143="Yes",0,(IF($Y143="",0,WeightCX*$Y143)+IF($Z143="",0,WeightIR*$Z143)+IF($AA143="",0,WeightIN*$AA143))/(IF($Y143="",0,WeightCX)+IF($Z143="",0,WeightIR)+IF($AA143="",0,WeightIN))))</f>
        <v/>
      </c>
      <c r="AC143" s="23" t="str">
        <f aca="false">IF($AB143="","",IF($AB143&gt;=BandExceeds,"Exceeds",IF($AB143&gt;=BandMeets,"Meets",IF($AB143&gt;=BandNI,"Needs improvement","Unsatisfactory"))))</f>
        <v/>
      </c>
      <c r="AD143" s="24" t="str">
        <f aca="false">IF($C143="","",IF(OR($K143="Yes",$R143="Yes",$W143="Yes"),"Yes","No"))</f>
        <v/>
      </c>
    </row>
    <row r="144" customFormat="false" ht="15" hidden="false" customHeight="false" outlineLevel="0" collapsed="false">
      <c r="A144" s="19"/>
      <c r="B144" s="20"/>
      <c r="C144" s="20"/>
      <c r="D144" s="20"/>
      <c r="E144" s="20"/>
      <c r="F144" s="21"/>
      <c r="G144" s="21"/>
      <c r="H144" s="21"/>
      <c r="I144" s="21"/>
      <c r="J144" s="21"/>
      <c r="K144" s="21"/>
      <c r="L144" s="21"/>
      <c r="M144" s="21"/>
      <c r="N144" s="21"/>
      <c r="O144" s="21"/>
      <c r="P144" s="21"/>
      <c r="Q144" s="21"/>
      <c r="R144" s="21"/>
      <c r="S144" s="21"/>
      <c r="T144" s="21"/>
      <c r="U144" s="21"/>
      <c r="V144" s="21"/>
      <c r="W144" s="21"/>
      <c r="X144" s="20"/>
      <c r="Y144" s="22" t="str">
        <f aca="false">IF(COUNTIF($F144:$J144,"Yes")+COUNTIF($F144:$J144,"No")=0,"",COUNTIF($F144:$J144,"Yes")/(COUNTIF($F144:$J144,"Yes")+COUNTIF($F144:$J144,"No")))</f>
        <v/>
      </c>
      <c r="Z144" s="22" t="str">
        <f aca="false">IF(COUNTIF($L144:$Q144,"Yes")+COUNTIF($L144:$Q144,"No")=0,"",COUNTIF($L144:$Q144,"Yes")/(COUNTIF($L144:$Q144,"Yes")+COUNTIF($L144:$Q144,"No")))</f>
        <v/>
      </c>
      <c r="AA144" s="22" t="str">
        <f aca="false">IF(COUNTIF($S144:$V144,"Yes")+COUNTIF($S144:$V144,"No")=0,"",COUNTIF($S144:$V144,"Yes")/(COUNTIF($S144:$V144,"Yes")+COUNTIF($S144:$V144,"No")))</f>
        <v/>
      </c>
      <c r="AB144" s="22" t="str">
        <f aca="false">IF(OR($C144="",IF($Y144="",0,WeightCX)+IF($Z144="",0,WeightIR)+IF($AA144="",0,WeightIN)=0),"",IF($AD144="Yes",0,(IF($Y144="",0,WeightCX*$Y144)+IF($Z144="",0,WeightIR*$Z144)+IF($AA144="",0,WeightIN*$AA144))/(IF($Y144="",0,WeightCX)+IF($Z144="",0,WeightIR)+IF($AA144="",0,WeightIN))))</f>
        <v/>
      </c>
      <c r="AC144" s="23" t="str">
        <f aca="false">IF($AB144="","",IF($AB144&gt;=BandExceeds,"Exceeds",IF($AB144&gt;=BandMeets,"Meets",IF($AB144&gt;=BandNI,"Needs improvement","Unsatisfactory"))))</f>
        <v/>
      </c>
      <c r="AD144" s="24" t="str">
        <f aca="false">IF($C144="","",IF(OR($K144="Yes",$R144="Yes",$W144="Yes"),"Yes","No"))</f>
        <v/>
      </c>
    </row>
    <row r="145" customFormat="false" ht="15" hidden="false" customHeight="false" outlineLevel="0" collapsed="false">
      <c r="A145" s="19"/>
      <c r="B145" s="20"/>
      <c r="C145" s="20"/>
      <c r="D145" s="20"/>
      <c r="E145" s="20"/>
      <c r="F145" s="21"/>
      <c r="G145" s="21"/>
      <c r="H145" s="21"/>
      <c r="I145" s="21"/>
      <c r="J145" s="21"/>
      <c r="K145" s="21"/>
      <c r="L145" s="21"/>
      <c r="M145" s="21"/>
      <c r="N145" s="21"/>
      <c r="O145" s="21"/>
      <c r="P145" s="21"/>
      <c r="Q145" s="21"/>
      <c r="R145" s="21"/>
      <c r="S145" s="21"/>
      <c r="T145" s="21"/>
      <c r="U145" s="21"/>
      <c r="V145" s="21"/>
      <c r="W145" s="21"/>
      <c r="X145" s="20"/>
      <c r="Y145" s="22" t="str">
        <f aca="false">IF(COUNTIF($F145:$J145,"Yes")+COUNTIF($F145:$J145,"No")=0,"",COUNTIF($F145:$J145,"Yes")/(COUNTIF($F145:$J145,"Yes")+COUNTIF($F145:$J145,"No")))</f>
        <v/>
      </c>
      <c r="Z145" s="22" t="str">
        <f aca="false">IF(COUNTIF($L145:$Q145,"Yes")+COUNTIF($L145:$Q145,"No")=0,"",COUNTIF($L145:$Q145,"Yes")/(COUNTIF($L145:$Q145,"Yes")+COUNTIF($L145:$Q145,"No")))</f>
        <v/>
      </c>
      <c r="AA145" s="22" t="str">
        <f aca="false">IF(COUNTIF($S145:$V145,"Yes")+COUNTIF($S145:$V145,"No")=0,"",COUNTIF($S145:$V145,"Yes")/(COUNTIF($S145:$V145,"Yes")+COUNTIF($S145:$V145,"No")))</f>
        <v/>
      </c>
      <c r="AB145" s="22" t="str">
        <f aca="false">IF(OR($C145="",IF($Y145="",0,WeightCX)+IF($Z145="",0,WeightIR)+IF($AA145="",0,WeightIN)=0),"",IF($AD145="Yes",0,(IF($Y145="",0,WeightCX*$Y145)+IF($Z145="",0,WeightIR*$Z145)+IF($AA145="",0,WeightIN*$AA145))/(IF($Y145="",0,WeightCX)+IF($Z145="",0,WeightIR)+IF($AA145="",0,WeightIN))))</f>
        <v/>
      </c>
      <c r="AC145" s="23" t="str">
        <f aca="false">IF($AB145="","",IF($AB145&gt;=BandExceeds,"Exceeds",IF($AB145&gt;=BandMeets,"Meets",IF($AB145&gt;=BandNI,"Needs improvement","Unsatisfactory"))))</f>
        <v/>
      </c>
      <c r="AD145" s="24" t="str">
        <f aca="false">IF($C145="","",IF(OR($K145="Yes",$R145="Yes",$W145="Yes"),"Yes","No"))</f>
        <v/>
      </c>
    </row>
    <row r="146" customFormat="false" ht="15" hidden="false" customHeight="false" outlineLevel="0" collapsed="false">
      <c r="A146" s="19"/>
      <c r="B146" s="20"/>
      <c r="C146" s="20"/>
      <c r="D146" s="20"/>
      <c r="E146" s="20"/>
      <c r="F146" s="21"/>
      <c r="G146" s="21"/>
      <c r="H146" s="21"/>
      <c r="I146" s="21"/>
      <c r="J146" s="21"/>
      <c r="K146" s="21"/>
      <c r="L146" s="21"/>
      <c r="M146" s="21"/>
      <c r="N146" s="21"/>
      <c r="O146" s="21"/>
      <c r="P146" s="21"/>
      <c r="Q146" s="21"/>
      <c r="R146" s="21"/>
      <c r="S146" s="21"/>
      <c r="T146" s="21"/>
      <c r="U146" s="21"/>
      <c r="V146" s="21"/>
      <c r="W146" s="21"/>
      <c r="X146" s="20"/>
      <c r="Y146" s="22" t="str">
        <f aca="false">IF(COUNTIF($F146:$J146,"Yes")+COUNTIF($F146:$J146,"No")=0,"",COUNTIF($F146:$J146,"Yes")/(COUNTIF($F146:$J146,"Yes")+COUNTIF($F146:$J146,"No")))</f>
        <v/>
      </c>
      <c r="Z146" s="22" t="str">
        <f aca="false">IF(COUNTIF($L146:$Q146,"Yes")+COUNTIF($L146:$Q146,"No")=0,"",COUNTIF($L146:$Q146,"Yes")/(COUNTIF($L146:$Q146,"Yes")+COUNTIF($L146:$Q146,"No")))</f>
        <v/>
      </c>
      <c r="AA146" s="22" t="str">
        <f aca="false">IF(COUNTIF($S146:$V146,"Yes")+COUNTIF($S146:$V146,"No")=0,"",COUNTIF($S146:$V146,"Yes")/(COUNTIF($S146:$V146,"Yes")+COUNTIF($S146:$V146,"No")))</f>
        <v/>
      </c>
      <c r="AB146" s="22" t="str">
        <f aca="false">IF(OR($C146="",IF($Y146="",0,WeightCX)+IF($Z146="",0,WeightIR)+IF($AA146="",0,WeightIN)=0),"",IF($AD146="Yes",0,(IF($Y146="",0,WeightCX*$Y146)+IF($Z146="",0,WeightIR*$Z146)+IF($AA146="",0,WeightIN*$AA146))/(IF($Y146="",0,WeightCX)+IF($Z146="",0,WeightIR)+IF($AA146="",0,WeightIN))))</f>
        <v/>
      </c>
      <c r="AC146" s="23" t="str">
        <f aca="false">IF($AB146="","",IF($AB146&gt;=BandExceeds,"Exceeds",IF($AB146&gt;=BandMeets,"Meets",IF($AB146&gt;=BandNI,"Needs improvement","Unsatisfactory"))))</f>
        <v/>
      </c>
      <c r="AD146" s="24" t="str">
        <f aca="false">IF($C146="","",IF(OR($K146="Yes",$R146="Yes",$W146="Yes"),"Yes","No"))</f>
        <v/>
      </c>
    </row>
    <row r="147" customFormat="false" ht="15" hidden="false" customHeight="false" outlineLevel="0" collapsed="false">
      <c r="A147" s="19"/>
      <c r="B147" s="20"/>
      <c r="C147" s="20"/>
      <c r="D147" s="20"/>
      <c r="E147" s="20"/>
      <c r="F147" s="21"/>
      <c r="G147" s="21"/>
      <c r="H147" s="21"/>
      <c r="I147" s="21"/>
      <c r="J147" s="21"/>
      <c r="K147" s="21"/>
      <c r="L147" s="21"/>
      <c r="M147" s="21"/>
      <c r="N147" s="21"/>
      <c r="O147" s="21"/>
      <c r="P147" s="21"/>
      <c r="Q147" s="21"/>
      <c r="R147" s="21"/>
      <c r="S147" s="21"/>
      <c r="T147" s="21"/>
      <c r="U147" s="21"/>
      <c r="V147" s="21"/>
      <c r="W147" s="21"/>
      <c r="X147" s="20"/>
      <c r="Y147" s="22" t="str">
        <f aca="false">IF(COUNTIF($F147:$J147,"Yes")+COUNTIF($F147:$J147,"No")=0,"",COUNTIF($F147:$J147,"Yes")/(COUNTIF($F147:$J147,"Yes")+COUNTIF($F147:$J147,"No")))</f>
        <v/>
      </c>
      <c r="Z147" s="22" t="str">
        <f aca="false">IF(COUNTIF($L147:$Q147,"Yes")+COUNTIF($L147:$Q147,"No")=0,"",COUNTIF($L147:$Q147,"Yes")/(COUNTIF($L147:$Q147,"Yes")+COUNTIF($L147:$Q147,"No")))</f>
        <v/>
      </c>
      <c r="AA147" s="22" t="str">
        <f aca="false">IF(COUNTIF($S147:$V147,"Yes")+COUNTIF($S147:$V147,"No")=0,"",COUNTIF($S147:$V147,"Yes")/(COUNTIF($S147:$V147,"Yes")+COUNTIF($S147:$V147,"No")))</f>
        <v/>
      </c>
      <c r="AB147" s="22" t="str">
        <f aca="false">IF(OR($C147="",IF($Y147="",0,WeightCX)+IF($Z147="",0,WeightIR)+IF($AA147="",0,WeightIN)=0),"",IF($AD147="Yes",0,(IF($Y147="",0,WeightCX*$Y147)+IF($Z147="",0,WeightIR*$Z147)+IF($AA147="",0,WeightIN*$AA147))/(IF($Y147="",0,WeightCX)+IF($Z147="",0,WeightIR)+IF($AA147="",0,WeightIN))))</f>
        <v/>
      </c>
      <c r="AC147" s="23" t="str">
        <f aca="false">IF($AB147="","",IF($AB147&gt;=BandExceeds,"Exceeds",IF($AB147&gt;=BandMeets,"Meets",IF($AB147&gt;=BandNI,"Needs improvement","Unsatisfactory"))))</f>
        <v/>
      </c>
      <c r="AD147" s="24" t="str">
        <f aca="false">IF($C147="","",IF(OR($K147="Yes",$R147="Yes",$W147="Yes"),"Yes","No"))</f>
        <v/>
      </c>
    </row>
    <row r="148" customFormat="false" ht="15" hidden="false" customHeight="false" outlineLevel="0" collapsed="false">
      <c r="A148" s="19"/>
      <c r="B148" s="20"/>
      <c r="C148" s="20"/>
      <c r="D148" s="20"/>
      <c r="E148" s="20"/>
      <c r="F148" s="21"/>
      <c r="G148" s="21"/>
      <c r="H148" s="21"/>
      <c r="I148" s="21"/>
      <c r="J148" s="21"/>
      <c r="K148" s="21"/>
      <c r="L148" s="21"/>
      <c r="M148" s="21"/>
      <c r="N148" s="21"/>
      <c r="O148" s="21"/>
      <c r="P148" s="21"/>
      <c r="Q148" s="21"/>
      <c r="R148" s="21"/>
      <c r="S148" s="21"/>
      <c r="T148" s="21"/>
      <c r="U148" s="21"/>
      <c r="V148" s="21"/>
      <c r="W148" s="21"/>
      <c r="X148" s="20"/>
      <c r="Y148" s="22" t="str">
        <f aca="false">IF(COUNTIF($F148:$J148,"Yes")+COUNTIF($F148:$J148,"No")=0,"",COUNTIF($F148:$J148,"Yes")/(COUNTIF($F148:$J148,"Yes")+COUNTIF($F148:$J148,"No")))</f>
        <v/>
      </c>
      <c r="Z148" s="22" t="str">
        <f aca="false">IF(COUNTIF($L148:$Q148,"Yes")+COUNTIF($L148:$Q148,"No")=0,"",COUNTIF($L148:$Q148,"Yes")/(COUNTIF($L148:$Q148,"Yes")+COUNTIF($L148:$Q148,"No")))</f>
        <v/>
      </c>
      <c r="AA148" s="22" t="str">
        <f aca="false">IF(COUNTIF($S148:$V148,"Yes")+COUNTIF($S148:$V148,"No")=0,"",COUNTIF($S148:$V148,"Yes")/(COUNTIF($S148:$V148,"Yes")+COUNTIF($S148:$V148,"No")))</f>
        <v/>
      </c>
      <c r="AB148" s="22" t="str">
        <f aca="false">IF(OR($C148="",IF($Y148="",0,WeightCX)+IF($Z148="",0,WeightIR)+IF($AA148="",0,WeightIN)=0),"",IF($AD148="Yes",0,(IF($Y148="",0,WeightCX*$Y148)+IF($Z148="",0,WeightIR*$Z148)+IF($AA148="",0,WeightIN*$AA148))/(IF($Y148="",0,WeightCX)+IF($Z148="",0,WeightIR)+IF($AA148="",0,WeightIN))))</f>
        <v/>
      </c>
      <c r="AC148" s="23" t="str">
        <f aca="false">IF($AB148="","",IF($AB148&gt;=BandExceeds,"Exceeds",IF($AB148&gt;=BandMeets,"Meets",IF($AB148&gt;=BandNI,"Needs improvement","Unsatisfactory"))))</f>
        <v/>
      </c>
      <c r="AD148" s="24" t="str">
        <f aca="false">IF($C148="","",IF(OR($K148="Yes",$R148="Yes",$W148="Yes"),"Yes","No"))</f>
        <v/>
      </c>
    </row>
    <row r="149" customFormat="false" ht="15" hidden="false" customHeight="false" outlineLevel="0" collapsed="false">
      <c r="A149" s="19"/>
      <c r="B149" s="20"/>
      <c r="C149" s="20"/>
      <c r="D149" s="20"/>
      <c r="E149" s="20"/>
      <c r="F149" s="21"/>
      <c r="G149" s="21"/>
      <c r="H149" s="21"/>
      <c r="I149" s="21"/>
      <c r="J149" s="21"/>
      <c r="K149" s="21"/>
      <c r="L149" s="21"/>
      <c r="M149" s="21"/>
      <c r="N149" s="21"/>
      <c r="O149" s="21"/>
      <c r="P149" s="21"/>
      <c r="Q149" s="21"/>
      <c r="R149" s="21"/>
      <c r="S149" s="21"/>
      <c r="T149" s="21"/>
      <c r="U149" s="21"/>
      <c r="V149" s="21"/>
      <c r="W149" s="21"/>
      <c r="X149" s="20"/>
      <c r="Y149" s="22" t="str">
        <f aca="false">IF(COUNTIF($F149:$J149,"Yes")+COUNTIF($F149:$J149,"No")=0,"",COUNTIF($F149:$J149,"Yes")/(COUNTIF($F149:$J149,"Yes")+COUNTIF($F149:$J149,"No")))</f>
        <v/>
      </c>
      <c r="Z149" s="22" t="str">
        <f aca="false">IF(COUNTIF($L149:$Q149,"Yes")+COUNTIF($L149:$Q149,"No")=0,"",COUNTIF($L149:$Q149,"Yes")/(COUNTIF($L149:$Q149,"Yes")+COUNTIF($L149:$Q149,"No")))</f>
        <v/>
      </c>
      <c r="AA149" s="22" t="str">
        <f aca="false">IF(COUNTIF($S149:$V149,"Yes")+COUNTIF($S149:$V149,"No")=0,"",COUNTIF($S149:$V149,"Yes")/(COUNTIF($S149:$V149,"Yes")+COUNTIF($S149:$V149,"No")))</f>
        <v/>
      </c>
      <c r="AB149" s="22" t="str">
        <f aca="false">IF(OR($C149="",IF($Y149="",0,WeightCX)+IF($Z149="",0,WeightIR)+IF($AA149="",0,WeightIN)=0),"",IF($AD149="Yes",0,(IF($Y149="",0,WeightCX*$Y149)+IF($Z149="",0,WeightIR*$Z149)+IF($AA149="",0,WeightIN*$AA149))/(IF($Y149="",0,WeightCX)+IF($Z149="",0,WeightIR)+IF($AA149="",0,WeightIN))))</f>
        <v/>
      </c>
      <c r="AC149" s="23" t="str">
        <f aca="false">IF($AB149="","",IF($AB149&gt;=BandExceeds,"Exceeds",IF($AB149&gt;=BandMeets,"Meets",IF($AB149&gt;=BandNI,"Needs improvement","Unsatisfactory"))))</f>
        <v/>
      </c>
      <c r="AD149" s="24" t="str">
        <f aca="false">IF($C149="","",IF(OR($K149="Yes",$R149="Yes",$W149="Yes"),"Yes","No"))</f>
        <v/>
      </c>
    </row>
    <row r="150" customFormat="false" ht="15" hidden="false" customHeight="false" outlineLevel="0" collapsed="false">
      <c r="A150" s="19"/>
      <c r="B150" s="20"/>
      <c r="C150" s="20"/>
      <c r="D150" s="20"/>
      <c r="E150" s="20"/>
      <c r="F150" s="21"/>
      <c r="G150" s="21"/>
      <c r="H150" s="21"/>
      <c r="I150" s="21"/>
      <c r="J150" s="21"/>
      <c r="K150" s="21"/>
      <c r="L150" s="21"/>
      <c r="M150" s="21"/>
      <c r="N150" s="21"/>
      <c r="O150" s="21"/>
      <c r="P150" s="21"/>
      <c r="Q150" s="21"/>
      <c r="R150" s="21"/>
      <c r="S150" s="21"/>
      <c r="T150" s="21"/>
      <c r="U150" s="21"/>
      <c r="V150" s="21"/>
      <c r="W150" s="21"/>
      <c r="X150" s="20"/>
      <c r="Y150" s="22" t="str">
        <f aca="false">IF(COUNTIF($F150:$J150,"Yes")+COUNTIF($F150:$J150,"No")=0,"",COUNTIF($F150:$J150,"Yes")/(COUNTIF($F150:$J150,"Yes")+COUNTIF($F150:$J150,"No")))</f>
        <v/>
      </c>
      <c r="Z150" s="22" t="str">
        <f aca="false">IF(COUNTIF($L150:$Q150,"Yes")+COUNTIF($L150:$Q150,"No")=0,"",COUNTIF($L150:$Q150,"Yes")/(COUNTIF($L150:$Q150,"Yes")+COUNTIF($L150:$Q150,"No")))</f>
        <v/>
      </c>
      <c r="AA150" s="22" t="str">
        <f aca="false">IF(COUNTIF($S150:$V150,"Yes")+COUNTIF($S150:$V150,"No")=0,"",COUNTIF($S150:$V150,"Yes")/(COUNTIF($S150:$V150,"Yes")+COUNTIF($S150:$V150,"No")))</f>
        <v/>
      </c>
      <c r="AB150" s="22" t="str">
        <f aca="false">IF(OR($C150="",IF($Y150="",0,WeightCX)+IF($Z150="",0,WeightIR)+IF($AA150="",0,WeightIN)=0),"",IF($AD150="Yes",0,(IF($Y150="",0,WeightCX*$Y150)+IF($Z150="",0,WeightIR*$Z150)+IF($AA150="",0,WeightIN*$AA150))/(IF($Y150="",0,WeightCX)+IF($Z150="",0,WeightIR)+IF($AA150="",0,WeightIN))))</f>
        <v/>
      </c>
      <c r="AC150" s="23" t="str">
        <f aca="false">IF($AB150="","",IF($AB150&gt;=BandExceeds,"Exceeds",IF($AB150&gt;=BandMeets,"Meets",IF($AB150&gt;=BandNI,"Needs improvement","Unsatisfactory"))))</f>
        <v/>
      </c>
      <c r="AD150" s="24" t="str">
        <f aca="false">IF($C150="","",IF(OR($K150="Yes",$R150="Yes",$W150="Yes"),"Yes","No"))</f>
        <v/>
      </c>
    </row>
    <row r="151" customFormat="false" ht="15" hidden="false" customHeight="false" outlineLevel="0" collapsed="false">
      <c r="A151" s="19"/>
      <c r="B151" s="20"/>
      <c r="C151" s="20"/>
      <c r="D151" s="20"/>
      <c r="E151" s="20"/>
      <c r="F151" s="21"/>
      <c r="G151" s="21"/>
      <c r="H151" s="21"/>
      <c r="I151" s="21"/>
      <c r="J151" s="21"/>
      <c r="K151" s="21"/>
      <c r="L151" s="21"/>
      <c r="M151" s="21"/>
      <c r="N151" s="21"/>
      <c r="O151" s="21"/>
      <c r="P151" s="21"/>
      <c r="Q151" s="21"/>
      <c r="R151" s="21"/>
      <c r="S151" s="21"/>
      <c r="T151" s="21"/>
      <c r="U151" s="21"/>
      <c r="V151" s="21"/>
      <c r="W151" s="21"/>
      <c r="X151" s="20"/>
      <c r="Y151" s="22" t="str">
        <f aca="false">IF(COUNTIF($F151:$J151,"Yes")+COUNTIF($F151:$J151,"No")=0,"",COUNTIF($F151:$J151,"Yes")/(COUNTIF($F151:$J151,"Yes")+COUNTIF($F151:$J151,"No")))</f>
        <v/>
      </c>
      <c r="Z151" s="22" t="str">
        <f aca="false">IF(COUNTIF($L151:$Q151,"Yes")+COUNTIF($L151:$Q151,"No")=0,"",COUNTIF($L151:$Q151,"Yes")/(COUNTIF($L151:$Q151,"Yes")+COUNTIF($L151:$Q151,"No")))</f>
        <v/>
      </c>
      <c r="AA151" s="22" t="str">
        <f aca="false">IF(COUNTIF($S151:$V151,"Yes")+COUNTIF($S151:$V151,"No")=0,"",COUNTIF($S151:$V151,"Yes")/(COUNTIF($S151:$V151,"Yes")+COUNTIF($S151:$V151,"No")))</f>
        <v/>
      </c>
      <c r="AB151" s="22" t="str">
        <f aca="false">IF(OR($C151="",IF($Y151="",0,WeightCX)+IF($Z151="",0,WeightIR)+IF($AA151="",0,WeightIN)=0),"",IF($AD151="Yes",0,(IF($Y151="",0,WeightCX*$Y151)+IF($Z151="",0,WeightIR*$Z151)+IF($AA151="",0,WeightIN*$AA151))/(IF($Y151="",0,WeightCX)+IF($Z151="",0,WeightIR)+IF($AA151="",0,WeightIN))))</f>
        <v/>
      </c>
      <c r="AC151" s="23" t="str">
        <f aca="false">IF($AB151="","",IF($AB151&gt;=BandExceeds,"Exceeds",IF($AB151&gt;=BandMeets,"Meets",IF($AB151&gt;=BandNI,"Needs improvement","Unsatisfactory"))))</f>
        <v/>
      </c>
      <c r="AD151" s="24" t="str">
        <f aca="false">IF($C151="","",IF(OR($K151="Yes",$R151="Yes",$W151="Yes"),"Yes","No"))</f>
        <v/>
      </c>
    </row>
    <row r="152" customFormat="false" ht="15" hidden="false" customHeight="false" outlineLevel="0" collapsed="false">
      <c r="A152" s="19"/>
      <c r="B152" s="20"/>
      <c r="C152" s="20"/>
      <c r="D152" s="20"/>
      <c r="E152" s="20"/>
      <c r="F152" s="21"/>
      <c r="G152" s="21"/>
      <c r="H152" s="21"/>
      <c r="I152" s="21"/>
      <c r="J152" s="21"/>
      <c r="K152" s="21"/>
      <c r="L152" s="21"/>
      <c r="M152" s="21"/>
      <c r="N152" s="21"/>
      <c r="O152" s="21"/>
      <c r="P152" s="21"/>
      <c r="Q152" s="21"/>
      <c r="R152" s="21"/>
      <c r="S152" s="21"/>
      <c r="T152" s="21"/>
      <c r="U152" s="21"/>
      <c r="V152" s="21"/>
      <c r="W152" s="21"/>
      <c r="X152" s="20"/>
      <c r="Y152" s="22" t="str">
        <f aca="false">IF(COUNTIF($F152:$J152,"Yes")+COUNTIF($F152:$J152,"No")=0,"",COUNTIF($F152:$J152,"Yes")/(COUNTIF($F152:$J152,"Yes")+COUNTIF($F152:$J152,"No")))</f>
        <v/>
      </c>
      <c r="Z152" s="22" t="str">
        <f aca="false">IF(COUNTIF($L152:$Q152,"Yes")+COUNTIF($L152:$Q152,"No")=0,"",COUNTIF($L152:$Q152,"Yes")/(COUNTIF($L152:$Q152,"Yes")+COUNTIF($L152:$Q152,"No")))</f>
        <v/>
      </c>
      <c r="AA152" s="22" t="str">
        <f aca="false">IF(COUNTIF($S152:$V152,"Yes")+COUNTIF($S152:$V152,"No")=0,"",COUNTIF($S152:$V152,"Yes")/(COUNTIF($S152:$V152,"Yes")+COUNTIF($S152:$V152,"No")))</f>
        <v/>
      </c>
      <c r="AB152" s="22" t="str">
        <f aca="false">IF(OR($C152="",IF($Y152="",0,WeightCX)+IF($Z152="",0,WeightIR)+IF($AA152="",0,WeightIN)=0),"",IF($AD152="Yes",0,(IF($Y152="",0,WeightCX*$Y152)+IF($Z152="",0,WeightIR*$Z152)+IF($AA152="",0,WeightIN*$AA152))/(IF($Y152="",0,WeightCX)+IF($Z152="",0,WeightIR)+IF($AA152="",0,WeightIN))))</f>
        <v/>
      </c>
      <c r="AC152" s="23" t="str">
        <f aca="false">IF($AB152="","",IF($AB152&gt;=BandExceeds,"Exceeds",IF($AB152&gt;=BandMeets,"Meets",IF($AB152&gt;=BandNI,"Needs improvement","Unsatisfactory"))))</f>
        <v/>
      </c>
      <c r="AD152" s="24" t="str">
        <f aca="false">IF($C152="","",IF(OR($K152="Yes",$R152="Yes",$W152="Yes"),"Yes","No"))</f>
        <v/>
      </c>
    </row>
    <row r="153" customFormat="false" ht="15" hidden="false" customHeight="false" outlineLevel="0" collapsed="false">
      <c r="A153" s="19"/>
      <c r="B153" s="20"/>
      <c r="C153" s="20"/>
      <c r="D153" s="20"/>
      <c r="E153" s="20"/>
      <c r="F153" s="21"/>
      <c r="G153" s="21"/>
      <c r="H153" s="21"/>
      <c r="I153" s="21"/>
      <c r="J153" s="21"/>
      <c r="K153" s="21"/>
      <c r="L153" s="21"/>
      <c r="M153" s="21"/>
      <c r="N153" s="21"/>
      <c r="O153" s="21"/>
      <c r="P153" s="21"/>
      <c r="Q153" s="21"/>
      <c r="R153" s="21"/>
      <c r="S153" s="21"/>
      <c r="T153" s="21"/>
      <c r="U153" s="21"/>
      <c r="V153" s="21"/>
      <c r="W153" s="21"/>
      <c r="X153" s="20"/>
      <c r="Y153" s="22" t="str">
        <f aca="false">IF(COUNTIF($F153:$J153,"Yes")+COUNTIF($F153:$J153,"No")=0,"",COUNTIF($F153:$J153,"Yes")/(COUNTIF($F153:$J153,"Yes")+COUNTIF($F153:$J153,"No")))</f>
        <v/>
      </c>
      <c r="Z153" s="22" t="str">
        <f aca="false">IF(COUNTIF($L153:$Q153,"Yes")+COUNTIF($L153:$Q153,"No")=0,"",COUNTIF($L153:$Q153,"Yes")/(COUNTIF($L153:$Q153,"Yes")+COUNTIF($L153:$Q153,"No")))</f>
        <v/>
      </c>
      <c r="AA153" s="22" t="str">
        <f aca="false">IF(COUNTIF($S153:$V153,"Yes")+COUNTIF($S153:$V153,"No")=0,"",COUNTIF($S153:$V153,"Yes")/(COUNTIF($S153:$V153,"Yes")+COUNTIF($S153:$V153,"No")))</f>
        <v/>
      </c>
      <c r="AB153" s="22" t="str">
        <f aca="false">IF(OR($C153="",IF($Y153="",0,WeightCX)+IF($Z153="",0,WeightIR)+IF($AA153="",0,WeightIN)=0),"",IF($AD153="Yes",0,(IF($Y153="",0,WeightCX*$Y153)+IF($Z153="",0,WeightIR*$Z153)+IF($AA153="",0,WeightIN*$AA153))/(IF($Y153="",0,WeightCX)+IF($Z153="",0,WeightIR)+IF($AA153="",0,WeightIN))))</f>
        <v/>
      </c>
      <c r="AC153" s="23" t="str">
        <f aca="false">IF($AB153="","",IF($AB153&gt;=BandExceeds,"Exceeds",IF($AB153&gt;=BandMeets,"Meets",IF($AB153&gt;=BandNI,"Needs improvement","Unsatisfactory"))))</f>
        <v/>
      </c>
      <c r="AD153" s="24" t="str">
        <f aca="false">IF($C153="","",IF(OR($K153="Yes",$R153="Yes",$W153="Yes"),"Yes","No"))</f>
        <v/>
      </c>
    </row>
    <row r="154" customFormat="false" ht="15" hidden="false" customHeight="false" outlineLevel="0" collapsed="false">
      <c r="A154" s="19"/>
      <c r="B154" s="20"/>
      <c r="C154" s="20"/>
      <c r="D154" s="20"/>
      <c r="E154" s="20"/>
      <c r="F154" s="21"/>
      <c r="G154" s="21"/>
      <c r="H154" s="21"/>
      <c r="I154" s="21"/>
      <c r="J154" s="21"/>
      <c r="K154" s="21"/>
      <c r="L154" s="21"/>
      <c r="M154" s="21"/>
      <c r="N154" s="21"/>
      <c r="O154" s="21"/>
      <c r="P154" s="21"/>
      <c r="Q154" s="21"/>
      <c r="R154" s="21"/>
      <c r="S154" s="21"/>
      <c r="T154" s="21"/>
      <c r="U154" s="21"/>
      <c r="V154" s="21"/>
      <c r="W154" s="21"/>
      <c r="X154" s="20"/>
      <c r="Y154" s="22" t="str">
        <f aca="false">IF(COUNTIF($F154:$J154,"Yes")+COUNTIF($F154:$J154,"No")=0,"",COUNTIF($F154:$J154,"Yes")/(COUNTIF($F154:$J154,"Yes")+COUNTIF($F154:$J154,"No")))</f>
        <v/>
      </c>
      <c r="Z154" s="22" t="str">
        <f aca="false">IF(COUNTIF($L154:$Q154,"Yes")+COUNTIF($L154:$Q154,"No")=0,"",COUNTIF($L154:$Q154,"Yes")/(COUNTIF($L154:$Q154,"Yes")+COUNTIF($L154:$Q154,"No")))</f>
        <v/>
      </c>
      <c r="AA154" s="22" t="str">
        <f aca="false">IF(COUNTIF($S154:$V154,"Yes")+COUNTIF($S154:$V154,"No")=0,"",COUNTIF($S154:$V154,"Yes")/(COUNTIF($S154:$V154,"Yes")+COUNTIF($S154:$V154,"No")))</f>
        <v/>
      </c>
      <c r="AB154" s="22" t="str">
        <f aca="false">IF(OR($C154="",IF($Y154="",0,WeightCX)+IF($Z154="",0,WeightIR)+IF($AA154="",0,WeightIN)=0),"",IF($AD154="Yes",0,(IF($Y154="",0,WeightCX*$Y154)+IF($Z154="",0,WeightIR*$Z154)+IF($AA154="",0,WeightIN*$AA154))/(IF($Y154="",0,WeightCX)+IF($Z154="",0,WeightIR)+IF($AA154="",0,WeightIN))))</f>
        <v/>
      </c>
      <c r="AC154" s="23" t="str">
        <f aca="false">IF($AB154="","",IF($AB154&gt;=BandExceeds,"Exceeds",IF($AB154&gt;=BandMeets,"Meets",IF($AB154&gt;=BandNI,"Needs improvement","Unsatisfactory"))))</f>
        <v/>
      </c>
      <c r="AD154" s="24" t="str">
        <f aca="false">IF($C154="","",IF(OR($K154="Yes",$R154="Yes",$W154="Yes"),"Yes","No"))</f>
        <v/>
      </c>
    </row>
    <row r="155" customFormat="false" ht="15" hidden="false" customHeight="false" outlineLevel="0" collapsed="false">
      <c r="A155" s="19"/>
      <c r="B155" s="20"/>
      <c r="C155" s="20"/>
      <c r="D155" s="20"/>
      <c r="E155" s="20"/>
      <c r="F155" s="21"/>
      <c r="G155" s="21"/>
      <c r="H155" s="21"/>
      <c r="I155" s="21"/>
      <c r="J155" s="21"/>
      <c r="K155" s="21"/>
      <c r="L155" s="21"/>
      <c r="M155" s="21"/>
      <c r="N155" s="21"/>
      <c r="O155" s="21"/>
      <c r="P155" s="21"/>
      <c r="Q155" s="21"/>
      <c r="R155" s="21"/>
      <c r="S155" s="21"/>
      <c r="T155" s="21"/>
      <c r="U155" s="21"/>
      <c r="V155" s="21"/>
      <c r="W155" s="21"/>
      <c r="X155" s="20"/>
      <c r="Y155" s="22" t="str">
        <f aca="false">IF(COUNTIF($F155:$J155,"Yes")+COUNTIF($F155:$J155,"No")=0,"",COUNTIF($F155:$J155,"Yes")/(COUNTIF($F155:$J155,"Yes")+COUNTIF($F155:$J155,"No")))</f>
        <v/>
      </c>
      <c r="Z155" s="22" t="str">
        <f aca="false">IF(COUNTIF($L155:$Q155,"Yes")+COUNTIF($L155:$Q155,"No")=0,"",COUNTIF($L155:$Q155,"Yes")/(COUNTIF($L155:$Q155,"Yes")+COUNTIF($L155:$Q155,"No")))</f>
        <v/>
      </c>
      <c r="AA155" s="22" t="str">
        <f aca="false">IF(COUNTIF($S155:$V155,"Yes")+COUNTIF($S155:$V155,"No")=0,"",COUNTIF($S155:$V155,"Yes")/(COUNTIF($S155:$V155,"Yes")+COUNTIF($S155:$V155,"No")))</f>
        <v/>
      </c>
      <c r="AB155" s="22" t="str">
        <f aca="false">IF(OR($C155="",IF($Y155="",0,WeightCX)+IF($Z155="",0,WeightIR)+IF($AA155="",0,WeightIN)=0),"",IF($AD155="Yes",0,(IF($Y155="",0,WeightCX*$Y155)+IF($Z155="",0,WeightIR*$Z155)+IF($AA155="",0,WeightIN*$AA155))/(IF($Y155="",0,WeightCX)+IF($Z155="",0,WeightIR)+IF($AA155="",0,WeightIN))))</f>
        <v/>
      </c>
      <c r="AC155" s="23" t="str">
        <f aca="false">IF($AB155="","",IF($AB155&gt;=BandExceeds,"Exceeds",IF($AB155&gt;=BandMeets,"Meets",IF($AB155&gt;=BandNI,"Needs improvement","Unsatisfactory"))))</f>
        <v/>
      </c>
      <c r="AD155" s="24" t="str">
        <f aca="false">IF($C155="","",IF(OR($K155="Yes",$R155="Yes",$W155="Yes"),"Yes","No"))</f>
        <v/>
      </c>
    </row>
    <row r="156" customFormat="false" ht="15" hidden="false" customHeight="false" outlineLevel="0" collapsed="false">
      <c r="A156" s="19"/>
      <c r="B156" s="20"/>
      <c r="C156" s="20"/>
      <c r="D156" s="20"/>
      <c r="E156" s="20"/>
      <c r="F156" s="21"/>
      <c r="G156" s="21"/>
      <c r="H156" s="21"/>
      <c r="I156" s="21"/>
      <c r="J156" s="21"/>
      <c r="K156" s="21"/>
      <c r="L156" s="21"/>
      <c r="M156" s="21"/>
      <c r="N156" s="21"/>
      <c r="O156" s="21"/>
      <c r="P156" s="21"/>
      <c r="Q156" s="21"/>
      <c r="R156" s="21"/>
      <c r="S156" s="21"/>
      <c r="T156" s="21"/>
      <c r="U156" s="21"/>
      <c r="V156" s="21"/>
      <c r="W156" s="21"/>
      <c r="X156" s="20"/>
      <c r="Y156" s="22" t="str">
        <f aca="false">IF(COUNTIF($F156:$J156,"Yes")+COUNTIF($F156:$J156,"No")=0,"",COUNTIF($F156:$J156,"Yes")/(COUNTIF($F156:$J156,"Yes")+COUNTIF($F156:$J156,"No")))</f>
        <v/>
      </c>
      <c r="Z156" s="22" t="str">
        <f aca="false">IF(COUNTIF($L156:$Q156,"Yes")+COUNTIF($L156:$Q156,"No")=0,"",COUNTIF($L156:$Q156,"Yes")/(COUNTIF($L156:$Q156,"Yes")+COUNTIF($L156:$Q156,"No")))</f>
        <v/>
      </c>
      <c r="AA156" s="22" t="str">
        <f aca="false">IF(COUNTIF($S156:$V156,"Yes")+COUNTIF($S156:$V156,"No")=0,"",COUNTIF($S156:$V156,"Yes")/(COUNTIF($S156:$V156,"Yes")+COUNTIF($S156:$V156,"No")))</f>
        <v/>
      </c>
      <c r="AB156" s="22" t="str">
        <f aca="false">IF(OR($C156="",IF($Y156="",0,WeightCX)+IF($Z156="",0,WeightIR)+IF($AA156="",0,WeightIN)=0),"",IF($AD156="Yes",0,(IF($Y156="",0,WeightCX*$Y156)+IF($Z156="",0,WeightIR*$Z156)+IF($AA156="",0,WeightIN*$AA156))/(IF($Y156="",0,WeightCX)+IF($Z156="",0,WeightIR)+IF($AA156="",0,WeightIN))))</f>
        <v/>
      </c>
      <c r="AC156" s="23" t="str">
        <f aca="false">IF($AB156="","",IF($AB156&gt;=BandExceeds,"Exceeds",IF($AB156&gt;=BandMeets,"Meets",IF($AB156&gt;=BandNI,"Needs improvement","Unsatisfactory"))))</f>
        <v/>
      </c>
      <c r="AD156" s="24" t="str">
        <f aca="false">IF($C156="","",IF(OR($K156="Yes",$R156="Yes",$W156="Yes"),"Yes","No"))</f>
        <v/>
      </c>
    </row>
    <row r="157" customFormat="false" ht="15" hidden="false" customHeight="false" outlineLevel="0" collapsed="false">
      <c r="A157" s="19"/>
      <c r="B157" s="20"/>
      <c r="C157" s="20"/>
      <c r="D157" s="20"/>
      <c r="E157" s="20"/>
      <c r="F157" s="21"/>
      <c r="G157" s="21"/>
      <c r="H157" s="21"/>
      <c r="I157" s="21"/>
      <c r="J157" s="21"/>
      <c r="K157" s="21"/>
      <c r="L157" s="21"/>
      <c r="M157" s="21"/>
      <c r="N157" s="21"/>
      <c r="O157" s="21"/>
      <c r="P157" s="21"/>
      <c r="Q157" s="21"/>
      <c r="R157" s="21"/>
      <c r="S157" s="21"/>
      <c r="T157" s="21"/>
      <c r="U157" s="21"/>
      <c r="V157" s="21"/>
      <c r="W157" s="21"/>
      <c r="X157" s="20"/>
      <c r="Y157" s="22" t="str">
        <f aca="false">IF(COUNTIF($F157:$J157,"Yes")+COUNTIF($F157:$J157,"No")=0,"",COUNTIF($F157:$J157,"Yes")/(COUNTIF($F157:$J157,"Yes")+COUNTIF($F157:$J157,"No")))</f>
        <v/>
      </c>
      <c r="Z157" s="22" t="str">
        <f aca="false">IF(COUNTIF($L157:$Q157,"Yes")+COUNTIF($L157:$Q157,"No")=0,"",COUNTIF($L157:$Q157,"Yes")/(COUNTIF($L157:$Q157,"Yes")+COUNTIF($L157:$Q157,"No")))</f>
        <v/>
      </c>
      <c r="AA157" s="22" t="str">
        <f aca="false">IF(COUNTIF($S157:$V157,"Yes")+COUNTIF($S157:$V157,"No")=0,"",COUNTIF($S157:$V157,"Yes")/(COUNTIF($S157:$V157,"Yes")+COUNTIF($S157:$V157,"No")))</f>
        <v/>
      </c>
      <c r="AB157" s="22" t="str">
        <f aca="false">IF(OR($C157="",IF($Y157="",0,WeightCX)+IF($Z157="",0,WeightIR)+IF($AA157="",0,WeightIN)=0),"",IF($AD157="Yes",0,(IF($Y157="",0,WeightCX*$Y157)+IF($Z157="",0,WeightIR*$Z157)+IF($AA157="",0,WeightIN*$AA157))/(IF($Y157="",0,WeightCX)+IF($Z157="",0,WeightIR)+IF($AA157="",0,WeightIN))))</f>
        <v/>
      </c>
      <c r="AC157" s="23" t="str">
        <f aca="false">IF($AB157="","",IF($AB157&gt;=BandExceeds,"Exceeds",IF($AB157&gt;=BandMeets,"Meets",IF($AB157&gt;=BandNI,"Needs improvement","Unsatisfactory"))))</f>
        <v/>
      </c>
      <c r="AD157" s="24" t="str">
        <f aca="false">IF($C157="","",IF(OR($K157="Yes",$R157="Yes",$W157="Yes"),"Yes","No"))</f>
        <v/>
      </c>
    </row>
    <row r="158" customFormat="false" ht="15" hidden="false" customHeight="false" outlineLevel="0" collapsed="false">
      <c r="A158" s="19"/>
      <c r="B158" s="20"/>
      <c r="C158" s="20"/>
      <c r="D158" s="20"/>
      <c r="E158" s="20"/>
      <c r="F158" s="21"/>
      <c r="G158" s="21"/>
      <c r="H158" s="21"/>
      <c r="I158" s="21"/>
      <c r="J158" s="21"/>
      <c r="K158" s="21"/>
      <c r="L158" s="21"/>
      <c r="M158" s="21"/>
      <c r="N158" s="21"/>
      <c r="O158" s="21"/>
      <c r="P158" s="21"/>
      <c r="Q158" s="21"/>
      <c r="R158" s="21"/>
      <c r="S158" s="21"/>
      <c r="T158" s="21"/>
      <c r="U158" s="21"/>
      <c r="V158" s="21"/>
      <c r="W158" s="21"/>
      <c r="X158" s="20"/>
      <c r="Y158" s="22" t="str">
        <f aca="false">IF(COUNTIF($F158:$J158,"Yes")+COUNTIF($F158:$J158,"No")=0,"",COUNTIF($F158:$J158,"Yes")/(COUNTIF($F158:$J158,"Yes")+COUNTIF($F158:$J158,"No")))</f>
        <v/>
      </c>
      <c r="Z158" s="22" t="str">
        <f aca="false">IF(COUNTIF($L158:$Q158,"Yes")+COUNTIF($L158:$Q158,"No")=0,"",COUNTIF($L158:$Q158,"Yes")/(COUNTIF($L158:$Q158,"Yes")+COUNTIF($L158:$Q158,"No")))</f>
        <v/>
      </c>
      <c r="AA158" s="22" t="str">
        <f aca="false">IF(COUNTIF($S158:$V158,"Yes")+COUNTIF($S158:$V158,"No")=0,"",COUNTIF($S158:$V158,"Yes")/(COUNTIF($S158:$V158,"Yes")+COUNTIF($S158:$V158,"No")))</f>
        <v/>
      </c>
      <c r="AB158" s="22" t="str">
        <f aca="false">IF(OR($C158="",IF($Y158="",0,WeightCX)+IF($Z158="",0,WeightIR)+IF($AA158="",0,WeightIN)=0),"",IF($AD158="Yes",0,(IF($Y158="",0,WeightCX*$Y158)+IF($Z158="",0,WeightIR*$Z158)+IF($AA158="",0,WeightIN*$AA158))/(IF($Y158="",0,WeightCX)+IF($Z158="",0,WeightIR)+IF($AA158="",0,WeightIN))))</f>
        <v/>
      </c>
      <c r="AC158" s="23" t="str">
        <f aca="false">IF($AB158="","",IF($AB158&gt;=BandExceeds,"Exceeds",IF($AB158&gt;=BandMeets,"Meets",IF($AB158&gt;=BandNI,"Needs improvement","Unsatisfactory"))))</f>
        <v/>
      </c>
      <c r="AD158" s="24" t="str">
        <f aca="false">IF($C158="","",IF(OR($K158="Yes",$R158="Yes",$W158="Yes"),"Yes","No"))</f>
        <v/>
      </c>
    </row>
    <row r="159" customFormat="false" ht="15" hidden="false" customHeight="false" outlineLevel="0" collapsed="false">
      <c r="A159" s="19"/>
      <c r="B159" s="20"/>
      <c r="C159" s="20"/>
      <c r="D159" s="20"/>
      <c r="E159" s="20"/>
      <c r="F159" s="21"/>
      <c r="G159" s="21"/>
      <c r="H159" s="21"/>
      <c r="I159" s="21"/>
      <c r="J159" s="21"/>
      <c r="K159" s="21"/>
      <c r="L159" s="21"/>
      <c r="M159" s="21"/>
      <c r="N159" s="21"/>
      <c r="O159" s="21"/>
      <c r="P159" s="21"/>
      <c r="Q159" s="21"/>
      <c r="R159" s="21"/>
      <c r="S159" s="21"/>
      <c r="T159" s="21"/>
      <c r="U159" s="21"/>
      <c r="V159" s="21"/>
      <c r="W159" s="21"/>
      <c r="X159" s="20"/>
      <c r="Y159" s="22" t="str">
        <f aca="false">IF(COUNTIF($F159:$J159,"Yes")+COUNTIF($F159:$J159,"No")=0,"",COUNTIF($F159:$J159,"Yes")/(COUNTIF($F159:$J159,"Yes")+COUNTIF($F159:$J159,"No")))</f>
        <v/>
      </c>
      <c r="Z159" s="22" t="str">
        <f aca="false">IF(COUNTIF($L159:$Q159,"Yes")+COUNTIF($L159:$Q159,"No")=0,"",COUNTIF($L159:$Q159,"Yes")/(COUNTIF($L159:$Q159,"Yes")+COUNTIF($L159:$Q159,"No")))</f>
        <v/>
      </c>
      <c r="AA159" s="22" t="str">
        <f aca="false">IF(COUNTIF($S159:$V159,"Yes")+COUNTIF($S159:$V159,"No")=0,"",COUNTIF($S159:$V159,"Yes")/(COUNTIF($S159:$V159,"Yes")+COUNTIF($S159:$V159,"No")))</f>
        <v/>
      </c>
      <c r="AB159" s="22" t="str">
        <f aca="false">IF(OR($C159="",IF($Y159="",0,WeightCX)+IF($Z159="",0,WeightIR)+IF($AA159="",0,WeightIN)=0),"",IF($AD159="Yes",0,(IF($Y159="",0,WeightCX*$Y159)+IF($Z159="",0,WeightIR*$Z159)+IF($AA159="",0,WeightIN*$AA159))/(IF($Y159="",0,WeightCX)+IF($Z159="",0,WeightIR)+IF($AA159="",0,WeightIN))))</f>
        <v/>
      </c>
      <c r="AC159" s="23" t="str">
        <f aca="false">IF($AB159="","",IF($AB159&gt;=BandExceeds,"Exceeds",IF($AB159&gt;=BandMeets,"Meets",IF($AB159&gt;=BandNI,"Needs improvement","Unsatisfactory"))))</f>
        <v/>
      </c>
      <c r="AD159" s="24" t="str">
        <f aca="false">IF($C159="","",IF(OR($K159="Yes",$R159="Yes",$W159="Yes"),"Yes","No"))</f>
        <v/>
      </c>
    </row>
    <row r="160" customFormat="false" ht="15" hidden="false" customHeight="false" outlineLevel="0" collapsed="false">
      <c r="A160" s="19"/>
      <c r="B160" s="20"/>
      <c r="C160" s="20"/>
      <c r="D160" s="20"/>
      <c r="E160" s="20"/>
      <c r="F160" s="21"/>
      <c r="G160" s="21"/>
      <c r="H160" s="21"/>
      <c r="I160" s="21"/>
      <c r="J160" s="21"/>
      <c r="K160" s="21"/>
      <c r="L160" s="21"/>
      <c r="M160" s="21"/>
      <c r="N160" s="21"/>
      <c r="O160" s="21"/>
      <c r="P160" s="21"/>
      <c r="Q160" s="21"/>
      <c r="R160" s="21"/>
      <c r="S160" s="21"/>
      <c r="T160" s="21"/>
      <c r="U160" s="21"/>
      <c r="V160" s="21"/>
      <c r="W160" s="21"/>
      <c r="X160" s="20"/>
      <c r="Y160" s="22" t="str">
        <f aca="false">IF(COUNTIF($F160:$J160,"Yes")+COUNTIF($F160:$J160,"No")=0,"",COUNTIF($F160:$J160,"Yes")/(COUNTIF($F160:$J160,"Yes")+COUNTIF($F160:$J160,"No")))</f>
        <v/>
      </c>
      <c r="Z160" s="22" t="str">
        <f aca="false">IF(COUNTIF($L160:$Q160,"Yes")+COUNTIF($L160:$Q160,"No")=0,"",COUNTIF($L160:$Q160,"Yes")/(COUNTIF($L160:$Q160,"Yes")+COUNTIF($L160:$Q160,"No")))</f>
        <v/>
      </c>
      <c r="AA160" s="22" t="str">
        <f aca="false">IF(COUNTIF($S160:$V160,"Yes")+COUNTIF($S160:$V160,"No")=0,"",COUNTIF($S160:$V160,"Yes")/(COUNTIF($S160:$V160,"Yes")+COUNTIF($S160:$V160,"No")))</f>
        <v/>
      </c>
      <c r="AB160" s="22" t="str">
        <f aca="false">IF(OR($C160="",IF($Y160="",0,WeightCX)+IF($Z160="",0,WeightIR)+IF($AA160="",0,WeightIN)=0),"",IF($AD160="Yes",0,(IF($Y160="",0,WeightCX*$Y160)+IF($Z160="",0,WeightIR*$Z160)+IF($AA160="",0,WeightIN*$AA160))/(IF($Y160="",0,WeightCX)+IF($Z160="",0,WeightIR)+IF($AA160="",0,WeightIN))))</f>
        <v/>
      </c>
      <c r="AC160" s="23" t="str">
        <f aca="false">IF($AB160="","",IF($AB160&gt;=BandExceeds,"Exceeds",IF($AB160&gt;=BandMeets,"Meets",IF($AB160&gt;=BandNI,"Needs improvement","Unsatisfactory"))))</f>
        <v/>
      </c>
      <c r="AD160" s="24" t="str">
        <f aca="false">IF($C160="","",IF(OR($K160="Yes",$R160="Yes",$W160="Yes"),"Yes","No"))</f>
        <v/>
      </c>
    </row>
    <row r="161" customFormat="false" ht="15" hidden="false" customHeight="false" outlineLevel="0" collapsed="false">
      <c r="A161" s="19"/>
      <c r="B161" s="20"/>
      <c r="C161" s="20"/>
      <c r="D161" s="20"/>
      <c r="E161" s="20"/>
      <c r="F161" s="21"/>
      <c r="G161" s="21"/>
      <c r="H161" s="21"/>
      <c r="I161" s="21"/>
      <c r="J161" s="21"/>
      <c r="K161" s="21"/>
      <c r="L161" s="21"/>
      <c r="M161" s="21"/>
      <c r="N161" s="21"/>
      <c r="O161" s="21"/>
      <c r="P161" s="21"/>
      <c r="Q161" s="21"/>
      <c r="R161" s="21"/>
      <c r="S161" s="21"/>
      <c r="T161" s="21"/>
      <c r="U161" s="21"/>
      <c r="V161" s="21"/>
      <c r="W161" s="21"/>
      <c r="X161" s="20"/>
      <c r="Y161" s="22" t="str">
        <f aca="false">IF(COUNTIF($F161:$J161,"Yes")+COUNTIF($F161:$J161,"No")=0,"",COUNTIF($F161:$J161,"Yes")/(COUNTIF($F161:$J161,"Yes")+COUNTIF($F161:$J161,"No")))</f>
        <v/>
      </c>
      <c r="Z161" s="22" t="str">
        <f aca="false">IF(COUNTIF($L161:$Q161,"Yes")+COUNTIF($L161:$Q161,"No")=0,"",COUNTIF($L161:$Q161,"Yes")/(COUNTIF($L161:$Q161,"Yes")+COUNTIF($L161:$Q161,"No")))</f>
        <v/>
      </c>
      <c r="AA161" s="22" t="str">
        <f aca="false">IF(COUNTIF($S161:$V161,"Yes")+COUNTIF($S161:$V161,"No")=0,"",COUNTIF($S161:$V161,"Yes")/(COUNTIF($S161:$V161,"Yes")+COUNTIF($S161:$V161,"No")))</f>
        <v/>
      </c>
      <c r="AB161" s="22" t="str">
        <f aca="false">IF(OR($C161="",IF($Y161="",0,WeightCX)+IF($Z161="",0,WeightIR)+IF($AA161="",0,WeightIN)=0),"",IF($AD161="Yes",0,(IF($Y161="",0,WeightCX*$Y161)+IF($Z161="",0,WeightIR*$Z161)+IF($AA161="",0,WeightIN*$AA161))/(IF($Y161="",0,WeightCX)+IF($Z161="",0,WeightIR)+IF($AA161="",0,WeightIN))))</f>
        <v/>
      </c>
      <c r="AC161" s="23" t="str">
        <f aca="false">IF($AB161="","",IF($AB161&gt;=BandExceeds,"Exceeds",IF($AB161&gt;=BandMeets,"Meets",IF($AB161&gt;=BandNI,"Needs improvement","Unsatisfactory"))))</f>
        <v/>
      </c>
      <c r="AD161" s="24" t="str">
        <f aca="false">IF($C161="","",IF(OR($K161="Yes",$R161="Yes",$W161="Yes"),"Yes","No"))</f>
        <v/>
      </c>
    </row>
    <row r="162" customFormat="false" ht="15" hidden="false" customHeight="false" outlineLevel="0" collapsed="false">
      <c r="A162" s="19"/>
      <c r="B162" s="20"/>
      <c r="C162" s="20"/>
      <c r="D162" s="20"/>
      <c r="E162" s="20"/>
      <c r="F162" s="21"/>
      <c r="G162" s="21"/>
      <c r="H162" s="21"/>
      <c r="I162" s="21"/>
      <c r="J162" s="21"/>
      <c r="K162" s="21"/>
      <c r="L162" s="21"/>
      <c r="M162" s="21"/>
      <c r="N162" s="21"/>
      <c r="O162" s="21"/>
      <c r="P162" s="21"/>
      <c r="Q162" s="21"/>
      <c r="R162" s="21"/>
      <c r="S162" s="21"/>
      <c r="T162" s="21"/>
      <c r="U162" s="21"/>
      <c r="V162" s="21"/>
      <c r="W162" s="21"/>
      <c r="X162" s="20"/>
      <c r="Y162" s="22" t="str">
        <f aca="false">IF(COUNTIF($F162:$J162,"Yes")+COUNTIF($F162:$J162,"No")=0,"",COUNTIF($F162:$J162,"Yes")/(COUNTIF($F162:$J162,"Yes")+COUNTIF($F162:$J162,"No")))</f>
        <v/>
      </c>
      <c r="Z162" s="22" t="str">
        <f aca="false">IF(COUNTIF($L162:$Q162,"Yes")+COUNTIF($L162:$Q162,"No")=0,"",COUNTIF($L162:$Q162,"Yes")/(COUNTIF($L162:$Q162,"Yes")+COUNTIF($L162:$Q162,"No")))</f>
        <v/>
      </c>
      <c r="AA162" s="22" t="str">
        <f aca="false">IF(COUNTIF($S162:$V162,"Yes")+COUNTIF($S162:$V162,"No")=0,"",COUNTIF($S162:$V162,"Yes")/(COUNTIF($S162:$V162,"Yes")+COUNTIF($S162:$V162,"No")))</f>
        <v/>
      </c>
      <c r="AB162" s="22" t="str">
        <f aca="false">IF(OR($C162="",IF($Y162="",0,WeightCX)+IF($Z162="",0,WeightIR)+IF($AA162="",0,WeightIN)=0),"",IF($AD162="Yes",0,(IF($Y162="",0,WeightCX*$Y162)+IF($Z162="",0,WeightIR*$Z162)+IF($AA162="",0,WeightIN*$AA162))/(IF($Y162="",0,WeightCX)+IF($Z162="",0,WeightIR)+IF($AA162="",0,WeightIN))))</f>
        <v/>
      </c>
      <c r="AC162" s="23" t="str">
        <f aca="false">IF($AB162="","",IF($AB162&gt;=BandExceeds,"Exceeds",IF($AB162&gt;=BandMeets,"Meets",IF($AB162&gt;=BandNI,"Needs improvement","Unsatisfactory"))))</f>
        <v/>
      </c>
      <c r="AD162" s="24" t="str">
        <f aca="false">IF($C162="","",IF(OR($K162="Yes",$R162="Yes",$W162="Yes"),"Yes","No"))</f>
        <v/>
      </c>
    </row>
    <row r="163" customFormat="false" ht="15" hidden="false" customHeight="false" outlineLevel="0" collapsed="false">
      <c r="A163" s="19"/>
      <c r="B163" s="20"/>
      <c r="C163" s="20"/>
      <c r="D163" s="20"/>
      <c r="E163" s="20"/>
      <c r="F163" s="21"/>
      <c r="G163" s="21"/>
      <c r="H163" s="21"/>
      <c r="I163" s="21"/>
      <c r="J163" s="21"/>
      <c r="K163" s="21"/>
      <c r="L163" s="21"/>
      <c r="M163" s="21"/>
      <c r="N163" s="21"/>
      <c r="O163" s="21"/>
      <c r="P163" s="21"/>
      <c r="Q163" s="21"/>
      <c r="R163" s="21"/>
      <c r="S163" s="21"/>
      <c r="T163" s="21"/>
      <c r="U163" s="21"/>
      <c r="V163" s="21"/>
      <c r="W163" s="21"/>
      <c r="X163" s="20"/>
      <c r="Y163" s="22" t="str">
        <f aca="false">IF(COUNTIF($F163:$J163,"Yes")+COUNTIF($F163:$J163,"No")=0,"",COUNTIF($F163:$J163,"Yes")/(COUNTIF($F163:$J163,"Yes")+COUNTIF($F163:$J163,"No")))</f>
        <v/>
      </c>
      <c r="Z163" s="22" t="str">
        <f aca="false">IF(COUNTIF($L163:$Q163,"Yes")+COUNTIF($L163:$Q163,"No")=0,"",COUNTIF($L163:$Q163,"Yes")/(COUNTIF($L163:$Q163,"Yes")+COUNTIF($L163:$Q163,"No")))</f>
        <v/>
      </c>
      <c r="AA163" s="22" t="str">
        <f aca="false">IF(COUNTIF($S163:$V163,"Yes")+COUNTIF($S163:$V163,"No")=0,"",COUNTIF($S163:$V163,"Yes")/(COUNTIF($S163:$V163,"Yes")+COUNTIF($S163:$V163,"No")))</f>
        <v/>
      </c>
      <c r="AB163" s="22" t="str">
        <f aca="false">IF(OR($C163="",IF($Y163="",0,WeightCX)+IF($Z163="",0,WeightIR)+IF($AA163="",0,WeightIN)=0),"",IF($AD163="Yes",0,(IF($Y163="",0,WeightCX*$Y163)+IF($Z163="",0,WeightIR*$Z163)+IF($AA163="",0,WeightIN*$AA163))/(IF($Y163="",0,WeightCX)+IF($Z163="",0,WeightIR)+IF($AA163="",0,WeightIN))))</f>
        <v/>
      </c>
      <c r="AC163" s="23" t="str">
        <f aca="false">IF($AB163="","",IF($AB163&gt;=BandExceeds,"Exceeds",IF($AB163&gt;=BandMeets,"Meets",IF($AB163&gt;=BandNI,"Needs improvement","Unsatisfactory"))))</f>
        <v/>
      </c>
      <c r="AD163" s="24" t="str">
        <f aca="false">IF($C163="","",IF(OR($K163="Yes",$R163="Yes",$W163="Yes"),"Yes","No"))</f>
        <v/>
      </c>
    </row>
    <row r="164" customFormat="false" ht="15" hidden="false" customHeight="false" outlineLevel="0" collapsed="false">
      <c r="A164" s="19"/>
      <c r="B164" s="20"/>
      <c r="C164" s="20"/>
      <c r="D164" s="20"/>
      <c r="E164" s="20"/>
      <c r="F164" s="21"/>
      <c r="G164" s="21"/>
      <c r="H164" s="21"/>
      <c r="I164" s="21"/>
      <c r="J164" s="21"/>
      <c r="K164" s="21"/>
      <c r="L164" s="21"/>
      <c r="M164" s="21"/>
      <c r="N164" s="21"/>
      <c r="O164" s="21"/>
      <c r="P164" s="21"/>
      <c r="Q164" s="21"/>
      <c r="R164" s="21"/>
      <c r="S164" s="21"/>
      <c r="T164" s="21"/>
      <c r="U164" s="21"/>
      <c r="V164" s="21"/>
      <c r="W164" s="21"/>
      <c r="X164" s="20"/>
      <c r="Y164" s="22" t="str">
        <f aca="false">IF(COUNTIF($F164:$J164,"Yes")+COUNTIF($F164:$J164,"No")=0,"",COUNTIF($F164:$J164,"Yes")/(COUNTIF($F164:$J164,"Yes")+COUNTIF($F164:$J164,"No")))</f>
        <v/>
      </c>
      <c r="Z164" s="22" t="str">
        <f aca="false">IF(COUNTIF($L164:$Q164,"Yes")+COUNTIF($L164:$Q164,"No")=0,"",COUNTIF($L164:$Q164,"Yes")/(COUNTIF($L164:$Q164,"Yes")+COUNTIF($L164:$Q164,"No")))</f>
        <v/>
      </c>
      <c r="AA164" s="22" t="str">
        <f aca="false">IF(COUNTIF($S164:$V164,"Yes")+COUNTIF($S164:$V164,"No")=0,"",COUNTIF($S164:$V164,"Yes")/(COUNTIF($S164:$V164,"Yes")+COUNTIF($S164:$V164,"No")))</f>
        <v/>
      </c>
      <c r="AB164" s="22" t="str">
        <f aca="false">IF(OR($C164="",IF($Y164="",0,WeightCX)+IF($Z164="",0,WeightIR)+IF($AA164="",0,WeightIN)=0),"",IF($AD164="Yes",0,(IF($Y164="",0,WeightCX*$Y164)+IF($Z164="",0,WeightIR*$Z164)+IF($AA164="",0,WeightIN*$AA164))/(IF($Y164="",0,WeightCX)+IF($Z164="",0,WeightIR)+IF($AA164="",0,WeightIN))))</f>
        <v/>
      </c>
      <c r="AC164" s="23" t="str">
        <f aca="false">IF($AB164="","",IF($AB164&gt;=BandExceeds,"Exceeds",IF($AB164&gt;=BandMeets,"Meets",IF($AB164&gt;=BandNI,"Needs improvement","Unsatisfactory"))))</f>
        <v/>
      </c>
      <c r="AD164" s="24" t="str">
        <f aca="false">IF($C164="","",IF(OR($K164="Yes",$R164="Yes",$W164="Yes"),"Yes","No"))</f>
        <v/>
      </c>
    </row>
    <row r="165" customFormat="false" ht="15" hidden="false" customHeight="false" outlineLevel="0" collapsed="false">
      <c r="A165" s="19"/>
      <c r="B165" s="20"/>
      <c r="C165" s="20"/>
      <c r="D165" s="20"/>
      <c r="E165" s="20"/>
      <c r="F165" s="21"/>
      <c r="G165" s="21"/>
      <c r="H165" s="21"/>
      <c r="I165" s="21"/>
      <c r="J165" s="21"/>
      <c r="K165" s="21"/>
      <c r="L165" s="21"/>
      <c r="M165" s="21"/>
      <c r="N165" s="21"/>
      <c r="O165" s="21"/>
      <c r="P165" s="21"/>
      <c r="Q165" s="21"/>
      <c r="R165" s="21"/>
      <c r="S165" s="21"/>
      <c r="T165" s="21"/>
      <c r="U165" s="21"/>
      <c r="V165" s="21"/>
      <c r="W165" s="21"/>
      <c r="X165" s="20"/>
      <c r="Y165" s="22" t="str">
        <f aca="false">IF(COUNTIF($F165:$J165,"Yes")+COUNTIF($F165:$J165,"No")=0,"",COUNTIF($F165:$J165,"Yes")/(COUNTIF($F165:$J165,"Yes")+COUNTIF($F165:$J165,"No")))</f>
        <v/>
      </c>
      <c r="Z165" s="22" t="str">
        <f aca="false">IF(COUNTIF($L165:$Q165,"Yes")+COUNTIF($L165:$Q165,"No")=0,"",COUNTIF($L165:$Q165,"Yes")/(COUNTIF($L165:$Q165,"Yes")+COUNTIF($L165:$Q165,"No")))</f>
        <v/>
      </c>
      <c r="AA165" s="22" t="str">
        <f aca="false">IF(COUNTIF($S165:$V165,"Yes")+COUNTIF($S165:$V165,"No")=0,"",COUNTIF($S165:$V165,"Yes")/(COUNTIF($S165:$V165,"Yes")+COUNTIF($S165:$V165,"No")))</f>
        <v/>
      </c>
      <c r="AB165" s="22" t="str">
        <f aca="false">IF(OR($C165="",IF($Y165="",0,WeightCX)+IF($Z165="",0,WeightIR)+IF($AA165="",0,WeightIN)=0),"",IF($AD165="Yes",0,(IF($Y165="",0,WeightCX*$Y165)+IF($Z165="",0,WeightIR*$Z165)+IF($AA165="",0,WeightIN*$AA165))/(IF($Y165="",0,WeightCX)+IF($Z165="",0,WeightIR)+IF($AA165="",0,WeightIN))))</f>
        <v/>
      </c>
      <c r="AC165" s="23" t="str">
        <f aca="false">IF($AB165="","",IF($AB165&gt;=BandExceeds,"Exceeds",IF($AB165&gt;=BandMeets,"Meets",IF($AB165&gt;=BandNI,"Needs improvement","Unsatisfactory"))))</f>
        <v/>
      </c>
      <c r="AD165" s="24" t="str">
        <f aca="false">IF($C165="","",IF(OR($K165="Yes",$R165="Yes",$W165="Yes"),"Yes","No"))</f>
        <v/>
      </c>
    </row>
    <row r="166" customFormat="false" ht="15" hidden="false" customHeight="false" outlineLevel="0" collapsed="false">
      <c r="A166" s="19"/>
      <c r="B166" s="20"/>
      <c r="C166" s="20"/>
      <c r="D166" s="20"/>
      <c r="E166" s="20"/>
      <c r="F166" s="21"/>
      <c r="G166" s="21"/>
      <c r="H166" s="21"/>
      <c r="I166" s="21"/>
      <c r="J166" s="21"/>
      <c r="K166" s="21"/>
      <c r="L166" s="21"/>
      <c r="M166" s="21"/>
      <c r="N166" s="21"/>
      <c r="O166" s="21"/>
      <c r="P166" s="21"/>
      <c r="Q166" s="21"/>
      <c r="R166" s="21"/>
      <c r="S166" s="21"/>
      <c r="T166" s="21"/>
      <c r="U166" s="21"/>
      <c r="V166" s="21"/>
      <c r="W166" s="21"/>
      <c r="X166" s="20"/>
      <c r="Y166" s="22" t="str">
        <f aca="false">IF(COUNTIF($F166:$J166,"Yes")+COUNTIF($F166:$J166,"No")=0,"",COUNTIF($F166:$J166,"Yes")/(COUNTIF($F166:$J166,"Yes")+COUNTIF($F166:$J166,"No")))</f>
        <v/>
      </c>
      <c r="Z166" s="22" t="str">
        <f aca="false">IF(COUNTIF($L166:$Q166,"Yes")+COUNTIF($L166:$Q166,"No")=0,"",COUNTIF($L166:$Q166,"Yes")/(COUNTIF($L166:$Q166,"Yes")+COUNTIF($L166:$Q166,"No")))</f>
        <v/>
      </c>
      <c r="AA166" s="22" t="str">
        <f aca="false">IF(COUNTIF($S166:$V166,"Yes")+COUNTIF($S166:$V166,"No")=0,"",COUNTIF($S166:$V166,"Yes")/(COUNTIF($S166:$V166,"Yes")+COUNTIF($S166:$V166,"No")))</f>
        <v/>
      </c>
      <c r="AB166" s="22" t="str">
        <f aca="false">IF(OR($C166="",IF($Y166="",0,WeightCX)+IF($Z166="",0,WeightIR)+IF($AA166="",0,WeightIN)=0),"",IF($AD166="Yes",0,(IF($Y166="",0,WeightCX*$Y166)+IF($Z166="",0,WeightIR*$Z166)+IF($AA166="",0,WeightIN*$AA166))/(IF($Y166="",0,WeightCX)+IF($Z166="",0,WeightIR)+IF($AA166="",0,WeightIN))))</f>
        <v/>
      </c>
      <c r="AC166" s="23" t="str">
        <f aca="false">IF($AB166="","",IF($AB166&gt;=BandExceeds,"Exceeds",IF($AB166&gt;=BandMeets,"Meets",IF($AB166&gt;=BandNI,"Needs improvement","Unsatisfactory"))))</f>
        <v/>
      </c>
      <c r="AD166" s="24" t="str">
        <f aca="false">IF($C166="","",IF(OR($K166="Yes",$R166="Yes",$W166="Yes"),"Yes","No"))</f>
        <v/>
      </c>
    </row>
    <row r="167" customFormat="false" ht="15" hidden="false" customHeight="false" outlineLevel="0" collapsed="false">
      <c r="A167" s="19"/>
      <c r="B167" s="20"/>
      <c r="C167" s="20"/>
      <c r="D167" s="20"/>
      <c r="E167" s="20"/>
      <c r="F167" s="21"/>
      <c r="G167" s="21"/>
      <c r="H167" s="21"/>
      <c r="I167" s="21"/>
      <c r="J167" s="21"/>
      <c r="K167" s="21"/>
      <c r="L167" s="21"/>
      <c r="M167" s="21"/>
      <c r="N167" s="21"/>
      <c r="O167" s="21"/>
      <c r="P167" s="21"/>
      <c r="Q167" s="21"/>
      <c r="R167" s="21"/>
      <c r="S167" s="21"/>
      <c r="T167" s="21"/>
      <c r="U167" s="21"/>
      <c r="V167" s="21"/>
      <c r="W167" s="21"/>
      <c r="X167" s="20"/>
      <c r="Y167" s="22" t="str">
        <f aca="false">IF(COUNTIF($F167:$J167,"Yes")+COUNTIF($F167:$J167,"No")=0,"",COUNTIF($F167:$J167,"Yes")/(COUNTIF($F167:$J167,"Yes")+COUNTIF($F167:$J167,"No")))</f>
        <v/>
      </c>
      <c r="Z167" s="22" t="str">
        <f aca="false">IF(COUNTIF($L167:$Q167,"Yes")+COUNTIF($L167:$Q167,"No")=0,"",COUNTIF($L167:$Q167,"Yes")/(COUNTIF($L167:$Q167,"Yes")+COUNTIF($L167:$Q167,"No")))</f>
        <v/>
      </c>
      <c r="AA167" s="22" t="str">
        <f aca="false">IF(COUNTIF($S167:$V167,"Yes")+COUNTIF($S167:$V167,"No")=0,"",COUNTIF($S167:$V167,"Yes")/(COUNTIF($S167:$V167,"Yes")+COUNTIF($S167:$V167,"No")))</f>
        <v/>
      </c>
      <c r="AB167" s="22" t="str">
        <f aca="false">IF(OR($C167="",IF($Y167="",0,WeightCX)+IF($Z167="",0,WeightIR)+IF($AA167="",0,WeightIN)=0),"",IF($AD167="Yes",0,(IF($Y167="",0,WeightCX*$Y167)+IF($Z167="",0,WeightIR*$Z167)+IF($AA167="",0,WeightIN*$AA167))/(IF($Y167="",0,WeightCX)+IF($Z167="",0,WeightIR)+IF($AA167="",0,WeightIN))))</f>
        <v/>
      </c>
      <c r="AC167" s="23" t="str">
        <f aca="false">IF($AB167="","",IF($AB167&gt;=BandExceeds,"Exceeds",IF($AB167&gt;=BandMeets,"Meets",IF($AB167&gt;=BandNI,"Needs improvement","Unsatisfactory"))))</f>
        <v/>
      </c>
      <c r="AD167" s="24" t="str">
        <f aca="false">IF($C167="","",IF(OR($K167="Yes",$R167="Yes",$W167="Yes"),"Yes","No"))</f>
        <v/>
      </c>
    </row>
    <row r="168" customFormat="false" ht="15" hidden="false" customHeight="false" outlineLevel="0" collapsed="false">
      <c r="A168" s="19"/>
      <c r="B168" s="20"/>
      <c r="C168" s="20"/>
      <c r="D168" s="20"/>
      <c r="E168" s="20"/>
      <c r="F168" s="21"/>
      <c r="G168" s="21"/>
      <c r="H168" s="21"/>
      <c r="I168" s="21"/>
      <c r="J168" s="21"/>
      <c r="K168" s="21"/>
      <c r="L168" s="21"/>
      <c r="M168" s="21"/>
      <c r="N168" s="21"/>
      <c r="O168" s="21"/>
      <c r="P168" s="21"/>
      <c r="Q168" s="21"/>
      <c r="R168" s="21"/>
      <c r="S168" s="21"/>
      <c r="T168" s="21"/>
      <c r="U168" s="21"/>
      <c r="V168" s="21"/>
      <c r="W168" s="21"/>
      <c r="X168" s="20"/>
      <c r="Y168" s="22" t="str">
        <f aca="false">IF(COUNTIF($F168:$J168,"Yes")+COUNTIF($F168:$J168,"No")=0,"",COUNTIF($F168:$J168,"Yes")/(COUNTIF($F168:$J168,"Yes")+COUNTIF($F168:$J168,"No")))</f>
        <v/>
      </c>
      <c r="Z168" s="22" t="str">
        <f aca="false">IF(COUNTIF($L168:$Q168,"Yes")+COUNTIF($L168:$Q168,"No")=0,"",COUNTIF($L168:$Q168,"Yes")/(COUNTIF($L168:$Q168,"Yes")+COUNTIF($L168:$Q168,"No")))</f>
        <v/>
      </c>
      <c r="AA168" s="22" t="str">
        <f aca="false">IF(COUNTIF($S168:$V168,"Yes")+COUNTIF($S168:$V168,"No")=0,"",COUNTIF($S168:$V168,"Yes")/(COUNTIF($S168:$V168,"Yes")+COUNTIF($S168:$V168,"No")))</f>
        <v/>
      </c>
      <c r="AB168" s="22" t="str">
        <f aca="false">IF(OR($C168="",IF($Y168="",0,WeightCX)+IF($Z168="",0,WeightIR)+IF($AA168="",0,WeightIN)=0),"",IF($AD168="Yes",0,(IF($Y168="",0,WeightCX*$Y168)+IF($Z168="",0,WeightIR*$Z168)+IF($AA168="",0,WeightIN*$AA168))/(IF($Y168="",0,WeightCX)+IF($Z168="",0,WeightIR)+IF($AA168="",0,WeightIN))))</f>
        <v/>
      </c>
      <c r="AC168" s="23" t="str">
        <f aca="false">IF($AB168="","",IF($AB168&gt;=BandExceeds,"Exceeds",IF($AB168&gt;=BandMeets,"Meets",IF($AB168&gt;=BandNI,"Needs improvement","Unsatisfactory"))))</f>
        <v/>
      </c>
      <c r="AD168" s="24" t="str">
        <f aca="false">IF($C168="","",IF(OR($K168="Yes",$R168="Yes",$W168="Yes"),"Yes","No"))</f>
        <v/>
      </c>
    </row>
    <row r="169" customFormat="false" ht="15" hidden="false" customHeight="false" outlineLevel="0" collapsed="false">
      <c r="A169" s="19"/>
      <c r="B169" s="20"/>
      <c r="C169" s="20"/>
      <c r="D169" s="20"/>
      <c r="E169" s="20"/>
      <c r="F169" s="21"/>
      <c r="G169" s="21"/>
      <c r="H169" s="21"/>
      <c r="I169" s="21"/>
      <c r="J169" s="21"/>
      <c r="K169" s="21"/>
      <c r="L169" s="21"/>
      <c r="M169" s="21"/>
      <c r="N169" s="21"/>
      <c r="O169" s="21"/>
      <c r="P169" s="21"/>
      <c r="Q169" s="21"/>
      <c r="R169" s="21"/>
      <c r="S169" s="21"/>
      <c r="T169" s="21"/>
      <c r="U169" s="21"/>
      <c r="V169" s="21"/>
      <c r="W169" s="21"/>
      <c r="X169" s="20"/>
      <c r="Y169" s="22" t="str">
        <f aca="false">IF(COUNTIF($F169:$J169,"Yes")+COUNTIF($F169:$J169,"No")=0,"",COUNTIF($F169:$J169,"Yes")/(COUNTIF($F169:$J169,"Yes")+COUNTIF($F169:$J169,"No")))</f>
        <v/>
      </c>
      <c r="Z169" s="22" t="str">
        <f aca="false">IF(COUNTIF($L169:$Q169,"Yes")+COUNTIF($L169:$Q169,"No")=0,"",COUNTIF($L169:$Q169,"Yes")/(COUNTIF($L169:$Q169,"Yes")+COUNTIF($L169:$Q169,"No")))</f>
        <v/>
      </c>
      <c r="AA169" s="22" t="str">
        <f aca="false">IF(COUNTIF($S169:$V169,"Yes")+COUNTIF($S169:$V169,"No")=0,"",COUNTIF($S169:$V169,"Yes")/(COUNTIF($S169:$V169,"Yes")+COUNTIF($S169:$V169,"No")))</f>
        <v/>
      </c>
      <c r="AB169" s="22" t="str">
        <f aca="false">IF(OR($C169="",IF($Y169="",0,WeightCX)+IF($Z169="",0,WeightIR)+IF($AA169="",0,WeightIN)=0),"",IF($AD169="Yes",0,(IF($Y169="",0,WeightCX*$Y169)+IF($Z169="",0,WeightIR*$Z169)+IF($AA169="",0,WeightIN*$AA169))/(IF($Y169="",0,WeightCX)+IF($Z169="",0,WeightIR)+IF($AA169="",0,WeightIN))))</f>
        <v/>
      </c>
      <c r="AC169" s="23" t="str">
        <f aca="false">IF($AB169="","",IF($AB169&gt;=BandExceeds,"Exceeds",IF($AB169&gt;=BandMeets,"Meets",IF($AB169&gt;=BandNI,"Needs improvement","Unsatisfactory"))))</f>
        <v/>
      </c>
      <c r="AD169" s="24" t="str">
        <f aca="false">IF($C169="","",IF(OR($K169="Yes",$R169="Yes",$W169="Yes"),"Yes","No"))</f>
        <v/>
      </c>
    </row>
    <row r="170" customFormat="false" ht="15" hidden="false" customHeight="false" outlineLevel="0" collapsed="false">
      <c r="A170" s="19"/>
      <c r="B170" s="20"/>
      <c r="C170" s="20"/>
      <c r="D170" s="20"/>
      <c r="E170" s="20"/>
      <c r="F170" s="21"/>
      <c r="G170" s="21"/>
      <c r="H170" s="21"/>
      <c r="I170" s="21"/>
      <c r="J170" s="21"/>
      <c r="K170" s="21"/>
      <c r="L170" s="21"/>
      <c r="M170" s="21"/>
      <c r="N170" s="21"/>
      <c r="O170" s="21"/>
      <c r="P170" s="21"/>
      <c r="Q170" s="21"/>
      <c r="R170" s="21"/>
      <c r="S170" s="21"/>
      <c r="T170" s="21"/>
      <c r="U170" s="21"/>
      <c r="V170" s="21"/>
      <c r="W170" s="21"/>
      <c r="X170" s="20"/>
      <c r="Y170" s="22" t="str">
        <f aca="false">IF(COUNTIF($F170:$J170,"Yes")+COUNTIF($F170:$J170,"No")=0,"",COUNTIF($F170:$J170,"Yes")/(COUNTIF($F170:$J170,"Yes")+COUNTIF($F170:$J170,"No")))</f>
        <v/>
      </c>
      <c r="Z170" s="22" t="str">
        <f aca="false">IF(COUNTIF($L170:$Q170,"Yes")+COUNTIF($L170:$Q170,"No")=0,"",COUNTIF($L170:$Q170,"Yes")/(COUNTIF($L170:$Q170,"Yes")+COUNTIF($L170:$Q170,"No")))</f>
        <v/>
      </c>
      <c r="AA170" s="22" t="str">
        <f aca="false">IF(COUNTIF($S170:$V170,"Yes")+COUNTIF($S170:$V170,"No")=0,"",COUNTIF($S170:$V170,"Yes")/(COUNTIF($S170:$V170,"Yes")+COUNTIF($S170:$V170,"No")))</f>
        <v/>
      </c>
      <c r="AB170" s="22" t="str">
        <f aca="false">IF(OR($C170="",IF($Y170="",0,WeightCX)+IF($Z170="",0,WeightIR)+IF($AA170="",0,WeightIN)=0),"",IF($AD170="Yes",0,(IF($Y170="",0,WeightCX*$Y170)+IF($Z170="",0,WeightIR*$Z170)+IF($AA170="",0,WeightIN*$AA170))/(IF($Y170="",0,WeightCX)+IF($Z170="",0,WeightIR)+IF($AA170="",0,WeightIN))))</f>
        <v/>
      </c>
      <c r="AC170" s="23" t="str">
        <f aca="false">IF($AB170="","",IF($AB170&gt;=BandExceeds,"Exceeds",IF($AB170&gt;=BandMeets,"Meets",IF($AB170&gt;=BandNI,"Needs improvement","Unsatisfactory"))))</f>
        <v/>
      </c>
      <c r="AD170" s="24" t="str">
        <f aca="false">IF($C170="","",IF(OR($K170="Yes",$R170="Yes",$W170="Yes"),"Yes","No"))</f>
        <v/>
      </c>
    </row>
    <row r="171" customFormat="false" ht="15" hidden="false" customHeight="false" outlineLevel="0" collapsed="false">
      <c r="A171" s="19"/>
      <c r="B171" s="20"/>
      <c r="C171" s="20"/>
      <c r="D171" s="20"/>
      <c r="E171" s="20"/>
      <c r="F171" s="21"/>
      <c r="G171" s="21"/>
      <c r="H171" s="21"/>
      <c r="I171" s="21"/>
      <c r="J171" s="21"/>
      <c r="K171" s="21"/>
      <c r="L171" s="21"/>
      <c r="M171" s="21"/>
      <c r="N171" s="21"/>
      <c r="O171" s="21"/>
      <c r="P171" s="21"/>
      <c r="Q171" s="21"/>
      <c r="R171" s="21"/>
      <c r="S171" s="21"/>
      <c r="T171" s="21"/>
      <c r="U171" s="21"/>
      <c r="V171" s="21"/>
      <c r="W171" s="21"/>
      <c r="X171" s="20"/>
      <c r="Y171" s="22" t="str">
        <f aca="false">IF(COUNTIF($F171:$J171,"Yes")+COUNTIF($F171:$J171,"No")=0,"",COUNTIF($F171:$J171,"Yes")/(COUNTIF($F171:$J171,"Yes")+COUNTIF($F171:$J171,"No")))</f>
        <v/>
      </c>
      <c r="Z171" s="22" t="str">
        <f aca="false">IF(COUNTIF($L171:$Q171,"Yes")+COUNTIF($L171:$Q171,"No")=0,"",COUNTIF($L171:$Q171,"Yes")/(COUNTIF($L171:$Q171,"Yes")+COUNTIF($L171:$Q171,"No")))</f>
        <v/>
      </c>
      <c r="AA171" s="22" t="str">
        <f aca="false">IF(COUNTIF($S171:$V171,"Yes")+COUNTIF($S171:$V171,"No")=0,"",COUNTIF($S171:$V171,"Yes")/(COUNTIF($S171:$V171,"Yes")+COUNTIF($S171:$V171,"No")))</f>
        <v/>
      </c>
      <c r="AB171" s="22" t="str">
        <f aca="false">IF(OR($C171="",IF($Y171="",0,WeightCX)+IF($Z171="",0,WeightIR)+IF($AA171="",0,WeightIN)=0),"",IF($AD171="Yes",0,(IF($Y171="",0,WeightCX*$Y171)+IF($Z171="",0,WeightIR*$Z171)+IF($AA171="",0,WeightIN*$AA171))/(IF($Y171="",0,WeightCX)+IF($Z171="",0,WeightIR)+IF($AA171="",0,WeightIN))))</f>
        <v/>
      </c>
      <c r="AC171" s="23" t="str">
        <f aca="false">IF($AB171="","",IF($AB171&gt;=BandExceeds,"Exceeds",IF($AB171&gt;=BandMeets,"Meets",IF($AB171&gt;=BandNI,"Needs improvement","Unsatisfactory"))))</f>
        <v/>
      </c>
      <c r="AD171" s="24" t="str">
        <f aca="false">IF($C171="","",IF(OR($K171="Yes",$R171="Yes",$W171="Yes"),"Yes","No"))</f>
        <v/>
      </c>
    </row>
    <row r="172" customFormat="false" ht="15" hidden="false" customHeight="false" outlineLevel="0" collapsed="false">
      <c r="A172" s="19"/>
      <c r="B172" s="20"/>
      <c r="C172" s="20"/>
      <c r="D172" s="20"/>
      <c r="E172" s="20"/>
      <c r="F172" s="21"/>
      <c r="G172" s="21"/>
      <c r="H172" s="21"/>
      <c r="I172" s="21"/>
      <c r="J172" s="21"/>
      <c r="K172" s="21"/>
      <c r="L172" s="21"/>
      <c r="M172" s="21"/>
      <c r="N172" s="21"/>
      <c r="O172" s="21"/>
      <c r="P172" s="21"/>
      <c r="Q172" s="21"/>
      <c r="R172" s="21"/>
      <c r="S172" s="21"/>
      <c r="T172" s="21"/>
      <c r="U172" s="21"/>
      <c r="V172" s="21"/>
      <c r="W172" s="21"/>
      <c r="X172" s="20"/>
      <c r="Y172" s="22" t="str">
        <f aca="false">IF(COUNTIF($F172:$J172,"Yes")+COUNTIF($F172:$J172,"No")=0,"",COUNTIF($F172:$J172,"Yes")/(COUNTIF($F172:$J172,"Yes")+COUNTIF($F172:$J172,"No")))</f>
        <v/>
      </c>
      <c r="Z172" s="22" t="str">
        <f aca="false">IF(COUNTIF($L172:$Q172,"Yes")+COUNTIF($L172:$Q172,"No")=0,"",COUNTIF($L172:$Q172,"Yes")/(COUNTIF($L172:$Q172,"Yes")+COUNTIF($L172:$Q172,"No")))</f>
        <v/>
      </c>
      <c r="AA172" s="22" t="str">
        <f aca="false">IF(COUNTIF($S172:$V172,"Yes")+COUNTIF($S172:$V172,"No")=0,"",COUNTIF($S172:$V172,"Yes")/(COUNTIF($S172:$V172,"Yes")+COUNTIF($S172:$V172,"No")))</f>
        <v/>
      </c>
      <c r="AB172" s="22" t="str">
        <f aca="false">IF(OR($C172="",IF($Y172="",0,WeightCX)+IF($Z172="",0,WeightIR)+IF($AA172="",0,WeightIN)=0),"",IF($AD172="Yes",0,(IF($Y172="",0,WeightCX*$Y172)+IF($Z172="",0,WeightIR*$Z172)+IF($AA172="",0,WeightIN*$AA172))/(IF($Y172="",0,WeightCX)+IF($Z172="",0,WeightIR)+IF($AA172="",0,WeightIN))))</f>
        <v/>
      </c>
      <c r="AC172" s="23" t="str">
        <f aca="false">IF($AB172="","",IF($AB172&gt;=BandExceeds,"Exceeds",IF($AB172&gt;=BandMeets,"Meets",IF($AB172&gt;=BandNI,"Needs improvement","Unsatisfactory"))))</f>
        <v/>
      </c>
      <c r="AD172" s="24" t="str">
        <f aca="false">IF($C172="","",IF(OR($K172="Yes",$R172="Yes",$W172="Yes"),"Yes","No"))</f>
        <v/>
      </c>
    </row>
    <row r="173" customFormat="false" ht="15" hidden="false" customHeight="false" outlineLevel="0" collapsed="false">
      <c r="A173" s="19"/>
      <c r="B173" s="20"/>
      <c r="C173" s="20"/>
      <c r="D173" s="20"/>
      <c r="E173" s="20"/>
      <c r="F173" s="21"/>
      <c r="G173" s="21"/>
      <c r="H173" s="21"/>
      <c r="I173" s="21"/>
      <c r="J173" s="21"/>
      <c r="K173" s="21"/>
      <c r="L173" s="21"/>
      <c r="M173" s="21"/>
      <c r="N173" s="21"/>
      <c r="O173" s="21"/>
      <c r="P173" s="21"/>
      <c r="Q173" s="21"/>
      <c r="R173" s="21"/>
      <c r="S173" s="21"/>
      <c r="T173" s="21"/>
      <c r="U173" s="21"/>
      <c r="V173" s="21"/>
      <c r="W173" s="21"/>
      <c r="X173" s="20"/>
      <c r="Y173" s="22" t="str">
        <f aca="false">IF(COUNTIF($F173:$J173,"Yes")+COUNTIF($F173:$J173,"No")=0,"",COUNTIF($F173:$J173,"Yes")/(COUNTIF($F173:$J173,"Yes")+COUNTIF($F173:$J173,"No")))</f>
        <v/>
      </c>
      <c r="Z173" s="22" t="str">
        <f aca="false">IF(COUNTIF($L173:$Q173,"Yes")+COUNTIF($L173:$Q173,"No")=0,"",COUNTIF($L173:$Q173,"Yes")/(COUNTIF($L173:$Q173,"Yes")+COUNTIF($L173:$Q173,"No")))</f>
        <v/>
      </c>
      <c r="AA173" s="22" t="str">
        <f aca="false">IF(COUNTIF($S173:$V173,"Yes")+COUNTIF($S173:$V173,"No")=0,"",COUNTIF($S173:$V173,"Yes")/(COUNTIF($S173:$V173,"Yes")+COUNTIF($S173:$V173,"No")))</f>
        <v/>
      </c>
      <c r="AB173" s="22" t="str">
        <f aca="false">IF(OR($C173="",IF($Y173="",0,WeightCX)+IF($Z173="",0,WeightIR)+IF($AA173="",0,WeightIN)=0),"",IF($AD173="Yes",0,(IF($Y173="",0,WeightCX*$Y173)+IF($Z173="",0,WeightIR*$Z173)+IF($AA173="",0,WeightIN*$AA173))/(IF($Y173="",0,WeightCX)+IF($Z173="",0,WeightIR)+IF($AA173="",0,WeightIN))))</f>
        <v/>
      </c>
      <c r="AC173" s="23" t="str">
        <f aca="false">IF($AB173="","",IF($AB173&gt;=BandExceeds,"Exceeds",IF($AB173&gt;=BandMeets,"Meets",IF($AB173&gt;=BandNI,"Needs improvement","Unsatisfactory"))))</f>
        <v/>
      </c>
      <c r="AD173" s="24" t="str">
        <f aca="false">IF($C173="","",IF(OR($K173="Yes",$R173="Yes",$W173="Yes"),"Yes","No"))</f>
        <v/>
      </c>
    </row>
    <row r="174" customFormat="false" ht="15" hidden="false" customHeight="false" outlineLevel="0" collapsed="false">
      <c r="A174" s="19"/>
      <c r="B174" s="20"/>
      <c r="C174" s="20"/>
      <c r="D174" s="20"/>
      <c r="E174" s="20"/>
      <c r="F174" s="21"/>
      <c r="G174" s="21"/>
      <c r="H174" s="21"/>
      <c r="I174" s="21"/>
      <c r="J174" s="21"/>
      <c r="K174" s="21"/>
      <c r="L174" s="21"/>
      <c r="M174" s="21"/>
      <c r="N174" s="21"/>
      <c r="O174" s="21"/>
      <c r="P174" s="21"/>
      <c r="Q174" s="21"/>
      <c r="R174" s="21"/>
      <c r="S174" s="21"/>
      <c r="T174" s="21"/>
      <c r="U174" s="21"/>
      <c r="V174" s="21"/>
      <c r="W174" s="21"/>
      <c r="X174" s="20"/>
      <c r="Y174" s="22" t="str">
        <f aca="false">IF(COUNTIF($F174:$J174,"Yes")+COUNTIF($F174:$J174,"No")=0,"",COUNTIF($F174:$J174,"Yes")/(COUNTIF($F174:$J174,"Yes")+COUNTIF($F174:$J174,"No")))</f>
        <v/>
      </c>
      <c r="Z174" s="22" t="str">
        <f aca="false">IF(COUNTIF($L174:$Q174,"Yes")+COUNTIF($L174:$Q174,"No")=0,"",COUNTIF($L174:$Q174,"Yes")/(COUNTIF($L174:$Q174,"Yes")+COUNTIF($L174:$Q174,"No")))</f>
        <v/>
      </c>
      <c r="AA174" s="22" t="str">
        <f aca="false">IF(COUNTIF($S174:$V174,"Yes")+COUNTIF($S174:$V174,"No")=0,"",COUNTIF($S174:$V174,"Yes")/(COUNTIF($S174:$V174,"Yes")+COUNTIF($S174:$V174,"No")))</f>
        <v/>
      </c>
      <c r="AB174" s="22" t="str">
        <f aca="false">IF(OR($C174="",IF($Y174="",0,WeightCX)+IF($Z174="",0,WeightIR)+IF($AA174="",0,WeightIN)=0),"",IF($AD174="Yes",0,(IF($Y174="",0,WeightCX*$Y174)+IF($Z174="",0,WeightIR*$Z174)+IF($AA174="",0,WeightIN*$AA174))/(IF($Y174="",0,WeightCX)+IF($Z174="",0,WeightIR)+IF($AA174="",0,WeightIN))))</f>
        <v/>
      </c>
      <c r="AC174" s="23" t="str">
        <f aca="false">IF($AB174="","",IF($AB174&gt;=BandExceeds,"Exceeds",IF($AB174&gt;=BandMeets,"Meets",IF($AB174&gt;=BandNI,"Needs improvement","Unsatisfactory"))))</f>
        <v/>
      </c>
      <c r="AD174" s="24" t="str">
        <f aca="false">IF($C174="","",IF(OR($K174="Yes",$R174="Yes",$W174="Yes"),"Yes","No"))</f>
        <v/>
      </c>
    </row>
    <row r="175" customFormat="false" ht="15" hidden="false" customHeight="false" outlineLevel="0" collapsed="false">
      <c r="A175" s="19"/>
      <c r="B175" s="20"/>
      <c r="C175" s="20"/>
      <c r="D175" s="20"/>
      <c r="E175" s="20"/>
      <c r="F175" s="21"/>
      <c r="G175" s="21"/>
      <c r="H175" s="21"/>
      <c r="I175" s="21"/>
      <c r="J175" s="21"/>
      <c r="K175" s="21"/>
      <c r="L175" s="21"/>
      <c r="M175" s="21"/>
      <c r="N175" s="21"/>
      <c r="O175" s="21"/>
      <c r="P175" s="21"/>
      <c r="Q175" s="21"/>
      <c r="R175" s="21"/>
      <c r="S175" s="21"/>
      <c r="T175" s="21"/>
      <c r="U175" s="21"/>
      <c r="V175" s="21"/>
      <c r="W175" s="21"/>
      <c r="X175" s="20"/>
      <c r="Y175" s="22" t="str">
        <f aca="false">IF(COUNTIF($F175:$J175,"Yes")+COUNTIF($F175:$J175,"No")=0,"",COUNTIF($F175:$J175,"Yes")/(COUNTIF($F175:$J175,"Yes")+COUNTIF($F175:$J175,"No")))</f>
        <v/>
      </c>
      <c r="Z175" s="22" t="str">
        <f aca="false">IF(COUNTIF($L175:$Q175,"Yes")+COUNTIF($L175:$Q175,"No")=0,"",COUNTIF($L175:$Q175,"Yes")/(COUNTIF($L175:$Q175,"Yes")+COUNTIF($L175:$Q175,"No")))</f>
        <v/>
      </c>
      <c r="AA175" s="22" t="str">
        <f aca="false">IF(COUNTIF($S175:$V175,"Yes")+COUNTIF($S175:$V175,"No")=0,"",COUNTIF($S175:$V175,"Yes")/(COUNTIF($S175:$V175,"Yes")+COUNTIF($S175:$V175,"No")))</f>
        <v/>
      </c>
      <c r="AB175" s="22" t="str">
        <f aca="false">IF(OR($C175="",IF($Y175="",0,WeightCX)+IF($Z175="",0,WeightIR)+IF($AA175="",0,WeightIN)=0),"",IF($AD175="Yes",0,(IF($Y175="",0,WeightCX*$Y175)+IF($Z175="",0,WeightIR*$Z175)+IF($AA175="",0,WeightIN*$AA175))/(IF($Y175="",0,WeightCX)+IF($Z175="",0,WeightIR)+IF($AA175="",0,WeightIN))))</f>
        <v/>
      </c>
      <c r="AC175" s="23" t="str">
        <f aca="false">IF($AB175="","",IF($AB175&gt;=BandExceeds,"Exceeds",IF($AB175&gt;=BandMeets,"Meets",IF($AB175&gt;=BandNI,"Needs improvement","Unsatisfactory"))))</f>
        <v/>
      </c>
      <c r="AD175" s="24" t="str">
        <f aca="false">IF($C175="","",IF(OR($K175="Yes",$R175="Yes",$W175="Yes"),"Yes","No"))</f>
        <v/>
      </c>
    </row>
    <row r="176" customFormat="false" ht="15" hidden="false" customHeight="false" outlineLevel="0" collapsed="false">
      <c r="A176" s="19"/>
      <c r="B176" s="20"/>
      <c r="C176" s="20"/>
      <c r="D176" s="20"/>
      <c r="E176" s="20"/>
      <c r="F176" s="21"/>
      <c r="G176" s="21"/>
      <c r="H176" s="21"/>
      <c r="I176" s="21"/>
      <c r="J176" s="21"/>
      <c r="K176" s="21"/>
      <c r="L176" s="21"/>
      <c r="M176" s="21"/>
      <c r="N176" s="21"/>
      <c r="O176" s="21"/>
      <c r="P176" s="21"/>
      <c r="Q176" s="21"/>
      <c r="R176" s="21"/>
      <c r="S176" s="21"/>
      <c r="T176" s="21"/>
      <c r="U176" s="21"/>
      <c r="V176" s="21"/>
      <c r="W176" s="21"/>
      <c r="X176" s="20"/>
      <c r="Y176" s="22" t="str">
        <f aca="false">IF(COUNTIF($F176:$J176,"Yes")+COUNTIF($F176:$J176,"No")=0,"",COUNTIF($F176:$J176,"Yes")/(COUNTIF($F176:$J176,"Yes")+COUNTIF($F176:$J176,"No")))</f>
        <v/>
      </c>
      <c r="Z176" s="22" t="str">
        <f aca="false">IF(COUNTIF($L176:$Q176,"Yes")+COUNTIF($L176:$Q176,"No")=0,"",COUNTIF($L176:$Q176,"Yes")/(COUNTIF($L176:$Q176,"Yes")+COUNTIF($L176:$Q176,"No")))</f>
        <v/>
      </c>
      <c r="AA176" s="22" t="str">
        <f aca="false">IF(COUNTIF($S176:$V176,"Yes")+COUNTIF($S176:$V176,"No")=0,"",COUNTIF($S176:$V176,"Yes")/(COUNTIF($S176:$V176,"Yes")+COUNTIF($S176:$V176,"No")))</f>
        <v/>
      </c>
      <c r="AB176" s="22" t="str">
        <f aca="false">IF(OR($C176="",IF($Y176="",0,WeightCX)+IF($Z176="",0,WeightIR)+IF($AA176="",0,WeightIN)=0),"",IF($AD176="Yes",0,(IF($Y176="",0,WeightCX*$Y176)+IF($Z176="",0,WeightIR*$Z176)+IF($AA176="",0,WeightIN*$AA176))/(IF($Y176="",0,WeightCX)+IF($Z176="",0,WeightIR)+IF($AA176="",0,WeightIN))))</f>
        <v/>
      </c>
      <c r="AC176" s="23" t="str">
        <f aca="false">IF($AB176="","",IF($AB176&gt;=BandExceeds,"Exceeds",IF($AB176&gt;=BandMeets,"Meets",IF($AB176&gt;=BandNI,"Needs improvement","Unsatisfactory"))))</f>
        <v/>
      </c>
      <c r="AD176" s="24" t="str">
        <f aca="false">IF($C176="","",IF(OR($K176="Yes",$R176="Yes",$W176="Yes"),"Yes","No"))</f>
        <v/>
      </c>
    </row>
    <row r="177" customFormat="false" ht="15" hidden="false" customHeight="false" outlineLevel="0" collapsed="false">
      <c r="A177" s="19"/>
      <c r="B177" s="20"/>
      <c r="C177" s="20"/>
      <c r="D177" s="20"/>
      <c r="E177" s="20"/>
      <c r="F177" s="21"/>
      <c r="G177" s="21"/>
      <c r="H177" s="21"/>
      <c r="I177" s="21"/>
      <c r="J177" s="21"/>
      <c r="K177" s="21"/>
      <c r="L177" s="21"/>
      <c r="M177" s="21"/>
      <c r="N177" s="21"/>
      <c r="O177" s="21"/>
      <c r="P177" s="21"/>
      <c r="Q177" s="21"/>
      <c r="R177" s="21"/>
      <c r="S177" s="21"/>
      <c r="T177" s="21"/>
      <c r="U177" s="21"/>
      <c r="V177" s="21"/>
      <c r="W177" s="21"/>
      <c r="X177" s="20"/>
      <c r="Y177" s="22" t="str">
        <f aca="false">IF(COUNTIF($F177:$J177,"Yes")+COUNTIF($F177:$J177,"No")=0,"",COUNTIF($F177:$J177,"Yes")/(COUNTIF($F177:$J177,"Yes")+COUNTIF($F177:$J177,"No")))</f>
        <v/>
      </c>
      <c r="Z177" s="22" t="str">
        <f aca="false">IF(COUNTIF($L177:$Q177,"Yes")+COUNTIF($L177:$Q177,"No")=0,"",COUNTIF($L177:$Q177,"Yes")/(COUNTIF($L177:$Q177,"Yes")+COUNTIF($L177:$Q177,"No")))</f>
        <v/>
      </c>
      <c r="AA177" s="22" t="str">
        <f aca="false">IF(COUNTIF($S177:$V177,"Yes")+COUNTIF($S177:$V177,"No")=0,"",COUNTIF($S177:$V177,"Yes")/(COUNTIF($S177:$V177,"Yes")+COUNTIF($S177:$V177,"No")))</f>
        <v/>
      </c>
      <c r="AB177" s="22" t="str">
        <f aca="false">IF(OR($C177="",IF($Y177="",0,WeightCX)+IF($Z177="",0,WeightIR)+IF($AA177="",0,WeightIN)=0),"",IF($AD177="Yes",0,(IF($Y177="",0,WeightCX*$Y177)+IF($Z177="",0,WeightIR*$Z177)+IF($AA177="",0,WeightIN*$AA177))/(IF($Y177="",0,WeightCX)+IF($Z177="",0,WeightIR)+IF($AA177="",0,WeightIN))))</f>
        <v/>
      </c>
      <c r="AC177" s="23" t="str">
        <f aca="false">IF($AB177="","",IF($AB177&gt;=BandExceeds,"Exceeds",IF($AB177&gt;=BandMeets,"Meets",IF($AB177&gt;=BandNI,"Needs improvement","Unsatisfactory"))))</f>
        <v/>
      </c>
      <c r="AD177" s="24" t="str">
        <f aca="false">IF($C177="","",IF(OR($K177="Yes",$R177="Yes",$W177="Yes"),"Yes","No"))</f>
        <v/>
      </c>
    </row>
    <row r="178" customFormat="false" ht="15" hidden="false" customHeight="false" outlineLevel="0" collapsed="false">
      <c r="A178" s="19"/>
      <c r="B178" s="20"/>
      <c r="C178" s="20"/>
      <c r="D178" s="20"/>
      <c r="E178" s="20"/>
      <c r="F178" s="21"/>
      <c r="G178" s="21"/>
      <c r="H178" s="21"/>
      <c r="I178" s="21"/>
      <c r="J178" s="21"/>
      <c r="K178" s="21"/>
      <c r="L178" s="21"/>
      <c r="M178" s="21"/>
      <c r="N178" s="21"/>
      <c r="O178" s="21"/>
      <c r="P178" s="21"/>
      <c r="Q178" s="21"/>
      <c r="R178" s="21"/>
      <c r="S178" s="21"/>
      <c r="T178" s="21"/>
      <c r="U178" s="21"/>
      <c r="V178" s="21"/>
      <c r="W178" s="21"/>
      <c r="X178" s="20"/>
      <c r="Y178" s="22" t="str">
        <f aca="false">IF(COUNTIF($F178:$J178,"Yes")+COUNTIF($F178:$J178,"No")=0,"",COUNTIF($F178:$J178,"Yes")/(COUNTIF($F178:$J178,"Yes")+COUNTIF($F178:$J178,"No")))</f>
        <v/>
      </c>
      <c r="Z178" s="22" t="str">
        <f aca="false">IF(COUNTIF($L178:$Q178,"Yes")+COUNTIF($L178:$Q178,"No")=0,"",COUNTIF($L178:$Q178,"Yes")/(COUNTIF($L178:$Q178,"Yes")+COUNTIF($L178:$Q178,"No")))</f>
        <v/>
      </c>
      <c r="AA178" s="22" t="str">
        <f aca="false">IF(COUNTIF($S178:$V178,"Yes")+COUNTIF($S178:$V178,"No")=0,"",COUNTIF($S178:$V178,"Yes")/(COUNTIF($S178:$V178,"Yes")+COUNTIF($S178:$V178,"No")))</f>
        <v/>
      </c>
      <c r="AB178" s="22" t="str">
        <f aca="false">IF(OR($C178="",IF($Y178="",0,WeightCX)+IF($Z178="",0,WeightIR)+IF($AA178="",0,WeightIN)=0),"",IF($AD178="Yes",0,(IF($Y178="",0,WeightCX*$Y178)+IF($Z178="",0,WeightIR*$Z178)+IF($AA178="",0,WeightIN*$AA178))/(IF($Y178="",0,WeightCX)+IF($Z178="",0,WeightIR)+IF($AA178="",0,WeightIN))))</f>
        <v/>
      </c>
      <c r="AC178" s="23" t="str">
        <f aca="false">IF($AB178="","",IF($AB178&gt;=BandExceeds,"Exceeds",IF($AB178&gt;=BandMeets,"Meets",IF($AB178&gt;=BandNI,"Needs improvement","Unsatisfactory"))))</f>
        <v/>
      </c>
      <c r="AD178" s="24" t="str">
        <f aca="false">IF($C178="","",IF(OR($K178="Yes",$R178="Yes",$W178="Yes"),"Yes","No"))</f>
        <v/>
      </c>
    </row>
    <row r="179" customFormat="false" ht="15" hidden="false" customHeight="false" outlineLevel="0" collapsed="false">
      <c r="A179" s="19"/>
      <c r="B179" s="20"/>
      <c r="C179" s="20"/>
      <c r="D179" s="20"/>
      <c r="E179" s="20"/>
      <c r="F179" s="21"/>
      <c r="G179" s="21"/>
      <c r="H179" s="21"/>
      <c r="I179" s="21"/>
      <c r="J179" s="21"/>
      <c r="K179" s="21"/>
      <c r="L179" s="21"/>
      <c r="M179" s="21"/>
      <c r="N179" s="21"/>
      <c r="O179" s="21"/>
      <c r="P179" s="21"/>
      <c r="Q179" s="21"/>
      <c r="R179" s="21"/>
      <c r="S179" s="21"/>
      <c r="T179" s="21"/>
      <c r="U179" s="21"/>
      <c r="V179" s="21"/>
      <c r="W179" s="21"/>
      <c r="X179" s="20"/>
      <c r="Y179" s="22" t="str">
        <f aca="false">IF(COUNTIF($F179:$J179,"Yes")+COUNTIF($F179:$J179,"No")=0,"",COUNTIF($F179:$J179,"Yes")/(COUNTIF($F179:$J179,"Yes")+COUNTIF($F179:$J179,"No")))</f>
        <v/>
      </c>
      <c r="Z179" s="22" t="str">
        <f aca="false">IF(COUNTIF($L179:$Q179,"Yes")+COUNTIF($L179:$Q179,"No")=0,"",COUNTIF($L179:$Q179,"Yes")/(COUNTIF($L179:$Q179,"Yes")+COUNTIF($L179:$Q179,"No")))</f>
        <v/>
      </c>
      <c r="AA179" s="22" t="str">
        <f aca="false">IF(COUNTIF($S179:$V179,"Yes")+COUNTIF($S179:$V179,"No")=0,"",COUNTIF($S179:$V179,"Yes")/(COUNTIF($S179:$V179,"Yes")+COUNTIF($S179:$V179,"No")))</f>
        <v/>
      </c>
      <c r="AB179" s="22" t="str">
        <f aca="false">IF(OR($C179="",IF($Y179="",0,WeightCX)+IF($Z179="",0,WeightIR)+IF($AA179="",0,WeightIN)=0),"",IF($AD179="Yes",0,(IF($Y179="",0,WeightCX*$Y179)+IF($Z179="",0,WeightIR*$Z179)+IF($AA179="",0,WeightIN*$AA179))/(IF($Y179="",0,WeightCX)+IF($Z179="",0,WeightIR)+IF($AA179="",0,WeightIN))))</f>
        <v/>
      </c>
      <c r="AC179" s="23" t="str">
        <f aca="false">IF($AB179="","",IF($AB179&gt;=BandExceeds,"Exceeds",IF($AB179&gt;=BandMeets,"Meets",IF($AB179&gt;=BandNI,"Needs improvement","Unsatisfactory"))))</f>
        <v/>
      </c>
      <c r="AD179" s="24" t="str">
        <f aca="false">IF($C179="","",IF(OR($K179="Yes",$R179="Yes",$W179="Yes"),"Yes","No"))</f>
        <v/>
      </c>
    </row>
    <row r="180" customFormat="false" ht="15" hidden="false" customHeight="false" outlineLevel="0" collapsed="false">
      <c r="A180" s="19"/>
      <c r="B180" s="20"/>
      <c r="C180" s="20"/>
      <c r="D180" s="20"/>
      <c r="E180" s="20"/>
      <c r="F180" s="21"/>
      <c r="G180" s="21"/>
      <c r="H180" s="21"/>
      <c r="I180" s="21"/>
      <c r="J180" s="21"/>
      <c r="K180" s="21"/>
      <c r="L180" s="21"/>
      <c r="M180" s="21"/>
      <c r="N180" s="21"/>
      <c r="O180" s="21"/>
      <c r="P180" s="21"/>
      <c r="Q180" s="21"/>
      <c r="R180" s="21"/>
      <c r="S180" s="21"/>
      <c r="T180" s="21"/>
      <c r="U180" s="21"/>
      <c r="V180" s="21"/>
      <c r="W180" s="21"/>
      <c r="X180" s="20"/>
      <c r="Y180" s="22" t="str">
        <f aca="false">IF(COUNTIF($F180:$J180,"Yes")+COUNTIF($F180:$J180,"No")=0,"",COUNTIF($F180:$J180,"Yes")/(COUNTIF($F180:$J180,"Yes")+COUNTIF($F180:$J180,"No")))</f>
        <v/>
      </c>
      <c r="Z180" s="22" t="str">
        <f aca="false">IF(COUNTIF($L180:$Q180,"Yes")+COUNTIF($L180:$Q180,"No")=0,"",COUNTIF($L180:$Q180,"Yes")/(COUNTIF($L180:$Q180,"Yes")+COUNTIF($L180:$Q180,"No")))</f>
        <v/>
      </c>
      <c r="AA180" s="22" t="str">
        <f aca="false">IF(COUNTIF($S180:$V180,"Yes")+COUNTIF($S180:$V180,"No")=0,"",COUNTIF($S180:$V180,"Yes")/(COUNTIF($S180:$V180,"Yes")+COUNTIF($S180:$V180,"No")))</f>
        <v/>
      </c>
      <c r="AB180" s="22" t="str">
        <f aca="false">IF(OR($C180="",IF($Y180="",0,WeightCX)+IF($Z180="",0,WeightIR)+IF($AA180="",0,WeightIN)=0),"",IF($AD180="Yes",0,(IF($Y180="",0,WeightCX*$Y180)+IF($Z180="",0,WeightIR*$Z180)+IF($AA180="",0,WeightIN*$AA180))/(IF($Y180="",0,WeightCX)+IF($Z180="",0,WeightIR)+IF($AA180="",0,WeightIN))))</f>
        <v/>
      </c>
      <c r="AC180" s="23" t="str">
        <f aca="false">IF($AB180="","",IF($AB180&gt;=BandExceeds,"Exceeds",IF($AB180&gt;=BandMeets,"Meets",IF($AB180&gt;=BandNI,"Needs improvement","Unsatisfactory"))))</f>
        <v/>
      </c>
      <c r="AD180" s="24" t="str">
        <f aca="false">IF($C180="","",IF(OR($K180="Yes",$R180="Yes",$W180="Yes"),"Yes","No"))</f>
        <v/>
      </c>
    </row>
    <row r="181" customFormat="false" ht="15" hidden="false" customHeight="false" outlineLevel="0" collapsed="false">
      <c r="A181" s="19"/>
      <c r="B181" s="20"/>
      <c r="C181" s="20"/>
      <c r="D181" s="20"/>
      <c r="E181" s="20"/>
      <c r="F181" s="21"/>
      <c r="G181" s="21"/>
      <c r="H181" s="21"/>
      <c r="I181" s="21"/>
      <c r="J181" s="21"/>
      <c r="K181" s="21"/>
      <c r="L181" s="21"/>
      <c r="M181" s="21"/>
      <c r="N181" s="21"/>
      <c r="O181" s="21"/>
      <c r="P181" s="21"/>
      <c r="Q181" s="21"/>
      <c r="R181" s="21"/>
      <c r="S181" s="21"/>
      <c r="T181" s="21"/>
      <c r="U181" s="21"/>
      <c r="V181" s="21"/>
      <c r="W181" s="21"/>
      <c r="X181" s="20"/>
      <c r="Y181" s="22" t="str">
        <f aca="false">IF(COUNTIF($F181:$J181,"Yes")+COUNTIF($F181:$J181,"No")=0,"",COUNTIF($F181:$J181,"Yes")/(COUNTIF($F181:$J181,"Yes")+COUNTIF($F181:$J181,"No")))</f>
        <v/>
      </c>
      <c r="Z181" s="22" t="str">
        <f aca="false">IF(COUNTIF($L181:$Q181,"Yes")+COUNTIF($L181:$Q181,"No")=0,"",COUNTIF($L181:$Q181,"Yes")/(COUNTIF($L181:$Q181,"Yes")+COUNTIF($L181:$Q181,"No")))</f>
        <v/>
      </c>
      <c r="AA181" s="22" t="str">
        <f aca="false">IF(COUNTIF($S181:$V181,"Yes")+COUNTIF($S181:$V181,"No")=0,"",COUNTIF($S181:$V181,"Yes")/(COUNTIF($S181:$V181,"Yes")+COUNTIF($S181:$V181,"No")))</f>
        <v/>
      </c>
      <c r="AB181" s="22" t="str">
        <f aca="false">IF(OR($C181="",IF($Y181="",0,WeightCX)+IF($Z181="",0,WeightIR)+IF($AA181="",0,WeightIN)=0),"",IF($AD181="Yes",0,(IF($Y181="",0,WeightCX*$Y181)+IF($Z181="",0,WeightIR*$Z181)+IF($AA181="",0,WeightIN*$AA181))/(IF($Y181="",0,WeightCX)+IF($Z181="",0,WeightIR)+IF($AA181="",0,WeightIN))))</f>
        <v/>
      </c>
      <c r="AC181" s="23" t="str">
        <f aca="false">IF($AB181="","",IF($AB181&gt;=BandExceeds,"Exceeds",IF($AB181&gt;=BandMeets,"Meets",IF($AB181&gt;=BandNI,"Needs improvement","Unsatisfactory"))))</f>
        <v/>
      </c>
      <c r="AD181" s="24" t="str">
        <f aca="false">IF($C181="","",IF(OR($K181="Yes",$R181="Yes",$W181="Yes"),"Yes","No"))</f>
        <v/>
      </c>
    </row>
    <row r="182" customFormat="false" ht="15" hidden="false" customHeight="false" outlineLevel="0" collapsed="false">
      <c r="A182" s="19"/>
      <c r="B182" s="20"/>
      <c r="C182" s="20"/>
      <c r="D182" s="20"/>
      <c r="E182" s="20"/>
      <c r="F182" s="21"/>
      <c r="G182" s="21"/>
      <c r="H182" s="21"/>
      <c r="I182" s="21"/>
      <c r="J182" s="21"/>
      <c r="K182" s="21"/>
      <c r="L182" s="21"/>
      <c r="M182" s="21"/>
      <c r="N182" s="21"/>
      <c r="O182" s="21"/>
      <c r="P182" s="21"/>
      <c r="Q182" s="21"/>
      <c r="R182" s="21"/>
      <c r="S182" s="21"/>
      <c r="T182" s="21"/>
      <c r="U182" s="21"/>
      <c r="V182" s="21"/>
      <c r="W182" s="21"/>
      <c r="X182" s="20"/>
      <c r="Y182" s="22" t="str">
        <f aca="false">IF(COUNTIF($F182:$J182,"Yes")+COUNTIF($F182:$J182,"No")=0,"",COUNTIF($F182:$J182,"Yes")/(COUNTIF($F182:$J182,"Yes")+COUNTIF($F182:$J182,"No")))</f>
        <v/>
      </c>
      <c r="Z182" s="22" t="str">
        <f aca="false">IF(COUNTIF($L182:$Q182,"Yes")+COUNTIF($L182:$Q182,"No")=0,"",COUNTIF($L182:$Q182,"Yes")/(COUNTIF($L182:$Q182,"Yes")+COUNTIF($L182:$Q182,"No")))</f>
        <v/>
      </c>
      <c r="AA182" s="22" t="str">
        <f aca="false">IF(COUNTIF($S182:$V182,"Yes")+COUNTIF($S182:$V182,"No")=0,"",COUNTIF($S182:$V182,"Yes")/(COUNTIF($S182:$V182,"Yes")+COUNTIF($S182:$V182,"No")))</f>
        <v/>
      </c>
      <c r="AB182" s="22" t="str">
        <f aca="false">IF(OR($C182="",IF($Y182="",0,WeightCX)+IF($Z182="",0,WeightIR)+IF($AA182="",0,WeightIN)=0),"",IF($AD182="Yes",0,(IF($Y182="",0,WeightCX*$Y182)+IF($Z182="",0,WeightIR*$Z182)+IF($AA182="",0,WeightIN*$AA182))/(IF($Y182="",0,WeightCX)+IF($Z182="",0,WeightIR)+IF($AA182="",0,WeightIN))))</f>
        <v/>
      </c>
      <c r="AC182" s="23" t="str">
        <f aca="false">IF($AB182="","",IF($AB182&gt;=BandExceeds,"Exceeds",IF($AB182&gt;=BandMeets,"Meets",IF($AB182&gt;=BandNI,"Needs improvement","Unsatisfactory"))))</f>
        <v/>
      </c>
      <c r="AD182" s="24" t="str">
        <f aca="false">IF($C182="","",IF(OR($K182="Yes",$R182="Yes",$W182="Yes"),"Yes","No"))</f>
        <v/>
      </c>
    </row>
    <row r="183" customFormat="false" ht="15" hidden="false" customHeight="false" outlineLevel="0" collapsed="false">
      <c r="A183" s="19"/>
      <c r="B183" s="20"/>
      <c r="C183" s="20"/>
      <c r="D183" s="20"/>
      <c r="E183" s="20"/>
      <c r="F183" s="21"/>
      <c r="G183" s="21"/>
      <c r="H183" s="21"/>
      <c r="I183" s="21"/>
      <c r="J183" s="21"/>
      <c r="K183" s="21"/>
      <c r="L183" s="21"/>
      <c r="M183" s="21"/>
      <c r="N183" s="21"/>
      <c r="O183" s="21"/>
      <c r="P183" s="21"/>
      <c r="Q183" s="21"/>
      <c r="R183" s="21"/>
      <c r="S183" s="21"/>
      <c r="T183" s="21"/>
      <c r="U183" s="21"/>
      <c r="V183" s="21"/>
      <c r="W183" s="21"/>
      <c r="X183" s="20"/>
      <c r="Y183" s="22" t="str">
        <f aca="false">IF(COUNTIF($F183:$J183,"Yes")+COUNTIF($F183:$J183,"No")=0,"",COUNTIF($F183:$J183,"Yes")/(COUNTIF($F183:$J183,"Yes")+COUNTIF($F183:$J183,"No")))</f>
        <v/>
      </c>
      <c r="Z183" s="22" t="str">
        <f aca="false">IF(COUNTIF($L183:$Q183,"Yes")+COUNTIF($L183:$Q183,"No")=0,"",COUNTIF($L183:$Q183,"Yes")/(COUNTIF($L183:$Q183,"Yes")+COUNTIF($L183:$Q183,"No")))</f>
        <v/>
      </c>
      <c r="AA183" s="22" t="str">
        <f aca="false">IF(COUNTIF($S183:$V183,"Yes")+COUNTIF($S183:$V183,"No")=0,"",COUNTIF($S183:$V183,"Yes")/(COUNTIF($S183:$V183,"Yes")+COUNTIF($S183:$V183,"No")))</f>
        <v/>
      </c>
      <c r="AB183" s="22" t="str">
        <f aca="false">IF(OR($C183="",IF($Y183="",0,WeightCX)+IF($Z183="",0,WeightIR)+IF($AA183="",0,WeightIN)=0),"",IF($AD183="Yes",0,(IF($Y183="",0,WeightCX*$Y183)+IF($Z183="",0,WeightIR*$Z183)+IF($AA183="",0,WeightIN*$AA183))/(IF($Y183="",0,WeightCX)+IF($Z183="",0,WeightIR)+IF($AA183="",0,WeightIN))))</f>
        <v/>
      </c>
      <c r="AC183" s="23" t="str">
        <f aca="false">IF($AB183="","",IF($AB183&gt;=BandExceeds,"Exceeds",IF($AB183&gt;=BandMeets,"Meets",IF($AB183&gt;=BandNI,"Needs improvement","Unsatisfactory"))))</f>
        <v/>
      </c>
      <c r="AD183" s="24" t="str">
        <f aca="false">IF($C183="","",IF(OR($K183="Yes",$R183="Yes",$W183="Yes"),"Yes","No"))</f>
        <v/>
      </c>
    </row>
    <row r="184" customFormat="false" ht="15" hidden="false" customHeight="false" outlineLevel="0" collapsed="false">
      <c r="A184" s="19"/>
      <c r="B184" s="20"/>
      <c r="C184" s="20"/>
      <c r="D184" s="20"/>
      <c r="E184" s="20"/>
      <c r="F184" s="21"/>
      <c r="G184" s="21"/>
      <c r="H184" s="21"/>
      <c r="I184" s="21"/>
      <c r="J184" s="21"/>
      <c r="K184" s="21"/>
      <c r="L184" s="21"/>
      <c r="M184" s="21"/>
      <c r="N184" s="21"/>
      <c r="O184" s="21"/>
      <c r="P184" s="21"/>
      <c r="Q184" s="21"/>
      <c r="R184" s="21"/>
      <c r="S184" s="21"/>
      <c r="T184" s="21"/>
      <c r="U184" s="21"/>
      <c r="V184" s="21"/>
      <c r="W184" s="21"/>
      <c r="X184" s="20"/>
      <c r="Y184" s="22" t="str">
        <f aca="false">IF(COUNTIF($F184:$J184,"Yes")+COUNTIF($F184:$J184,"No")=0,"",COUNTIF($F184:$J184,"Yes")/(COUNTIF($F184:$J184,"Yes")+COUNTIF($F184:$J184,"No")))</f>
        <v/>
      </c>
      <c r="Z184" s="22" t="str">
        <f aca="false">IF(COUNTIF($L184:$Q184,"Yes")+COUNTIF($L184:$Q184,"No")=0,"",COUNTIF($L184:$Q184,"Yes")/(COUNTIF($L184:$Q184,"Yes")+COUNTIF($L184:$Q184,"No")))</f>
        <v/>
      </c>
      <c r="AA184" s="22" t="str">
        <f aca="false">IF(COUNTIF($S184:$V184,"Yes")+COUNTIF($S184:$V184,"No")=0,"",COUNTIF($S184:$V184,"Yes")/(COUNTIF($S184:$V184,"Yes")+COUNTIF($S184:$V184,"No")))</f>
        <v/>
      </c>
      <c r="AB184" s="22" t="str">
        <f aca="false">IF(OR($C184="",IF($Y184="",0,WeightCX)+IF($Z184="",0,WeightIR)+IF($AA184="",0,WeightIN)=0),"",IF($AD184="Yes",0,(IF($Y184="",0,WeightCX*$Y184)+IF($Z184="",0,WeightIR*$Z184)+IF($AA184="",0,WeightIN*$AA184))/(IF($Y184="",0,WeightCX)+IF($Z184="",0,WeightIR)+IF($AA184="",0,WeightIN))))</f>
        <v/>
      </c>
      <c r="AC184" s="23" t="str">
        <f aca="false">IF($AB184="","",IF($AB184&gt;=BandExceeds,"Exceeds",IF($AB184&gt;=BandMeets,"Meets",IF($AB184&gt;=BandNI,"Needs improvement","Unsatisfactory"))))</f>
        <v/>
      </c>
      <c r="AD184" s="24" t="str">
        <f aca="false">IF($C184="","",IF(OR($K184="Yes",$R184="Yes",$W184="Yes"),"Yes","No"))</f>
        <v/>
      </c>
    </row>
    <row r="185" customFormat="false" ht="15" hidden="false" customHeight="false" outlineLevel="0" collapsed="false">
      <c r="A185" s="19"/>
      <c r="B185" s="20"/>
      <c r="C185" s="20"/>
      <c r="D185" s="20"/>
      <c r="E185" s="20"/>
      <c r="F185" s="21"/>
      <c r="G185" s="21"/>
      <c r="H185" s="21"/>
      <c r="I185" s="21"/>
      <c r="J185" s="21"/>
      <c r="K185" s="21"/>
      <c r="L185" s="21"/>
      <c r="M185" s="21"/>
      <c r="N185" s="21"/>
      <c r="O185" s="21"/>
      <c r="P185" s="21"/>
      <c r="Q185" s="21"/>
      <c r="R185" s="21"/>
      <c r="S185" s="21"/>
      <c r="T185" s="21"/>
      <c r="U185" s="21"/>
      <c r="V185" s="21"/>
      <c r="W185" s="21"/>
      <c r="X185" s="20"/>
      <c r="Y185" s="22" t="str">
        <f aca="false">IF(COUNTIF($F185:$J185,"Yes")+COUNTIF($F185:$J185,"No")=0,"",COUNTIF($F185:$J185,"Yes")/(COUNTIF($F185:$J185,"Yes")+COUNTIF($F185:$J185,"No")))</f>
        <v/>
      </c>
      <c r="Z185" s="22" t="str">
        <f aca="false">IF(COUNTIF($L185:$Q185,"Yes")+COUNTIF($L185:$Q185,"No")=0,"",COUNTIF($L185:$Q185,"Yes")/(COUNTIF($L185:$Q185,"Yes")+COUNTIF($L185:$Q185,"No")))</f>
        <v/>
      </c>
      <c r="AA185" s="22" t="str">
        <f aca="false">IF(COUNTIF($S185:$V185,"Yes")+COUNTIF($S185:$V185,"No")=0,"",COUNTIF($S185:$V185,"Yes")/(COUNTIF($S185:$V185,"Yes")+COUNTIF($S185:$V185,"No")))</f>
        <v/>
      </c>
      <c r="AB185" s="22" t="str">
        <f aca="false">IF(OR($C185="",IF($Y185="",0,WeightCX)+IF($Z185="",0,WeightIR)+IF($AA185="",0,WeightIN)=0),"",IF($AD185="Yes",0,(IF($Y185="",0,WeightCX*$Y185)+IF($Z185="",0,WeightIR*$Z185)+IF($AA185="",0,WeightIN*$AA185))/(IF($Y185="",0,WeightCX)+IF($Z185="",0,WeightIR)+IF($AA185="",0,WeightIN))))</f>
        <v/>
      </c>
      <c r="AC185" s="23" t="str">
        <f aca="false">IF($AB185="","",IF($AB185&gt;=BandExceeds,"Exceeds",IF($AB185&gt;=BandMeets,"Meets",IF($AB185&gt;=BandNI,"Needs improvement","Unsatisfactory"))))</f>
        <v/>
      </c>
      <c r="AD185" s="24" t="str">
        <f aca="false">IF($C185="","",IF(OR($K185="Yes",$R185="Yes",$W185="Yes"),"Yes","No"))</f>
        <v/>
      </c>
    </row>
    <row r="186" customFormat="false" ht="15" hidden="false" customHeight="false" outlineLevel="0" collapsed="false">
      <c r="A186" s="19"/>
      <c r="B186" s="20"/>
      <c r="C186" s="20"/>
      <c r="D186" s="20"/>
      <c r="E186" s="20"/>
      <c r="F186" s="21"/>
      <c r="G186" s="21"/>
      <c r="H186" s="21"/>
      <c r="I186" s="21"/>
      <c r="J186" s="21"/>
      <c r="K186" s="21"/>
      <c r="L186" s="21"/>
      <c r="M186" s="21"/>
      <c r="N186" s="21"/>
      <c r="O186" s="21"/>
      <c r="P186" s="21"/>
      <c r="Q186" s="21"/>
      <c r="R186" s="21"/>
      <c r="S186" s="21"/>
      <c r="T186" s="21"/>
      <c r="U186" s="21"/>
      <c r="V186" s="21"/>
      <c r="W186" s="21"/>
      <c r="X186" s="20"/>
      <c r="Y186" s="22" t="str">
        <f aca="false">IF(COUNTIF($F186:$J186,"Yes")+COUNTIF($F186:$J186,"No")=0,"",COUNTIF($F186:$J186,"Yes")/(COUNTIF($F186:$J186,"Yes")+COUNTIF($F186:$J186,"No")))</f>
        <v/>
      </c>
      <c r="Z186" s="22" t="str">
        <f aca="false">IF(COUNTIF($L186:$Q186,"Yes")+COUNTIF($L186:$Q186,"No")=0,"",COUNTIF($L186:$Q186,"Yes")/(COUNTIF($L186:$Q186,"Yes")+COUNTIF($L186:$Q186,"No")))</f>
        <v/>
      </c>
      <c r="AA186" s="22" t="str">
        <f aca="false">IF(COUNTIF($S186:$V186,"Yes")+COUNTIF($S186:$V186,"No")=0,"",COUNTIF($S186:$V186,"Yes")/(COUNTIF($S186:$V186,"Yes")+COUNTIF($S186:$V186,"No")))</f>
        <v/>
      </c>
      <c r="AB186" s="22" t="str">
        <f aca="false">IF(OR($C186="",IF($Y186="",0,WeightCX)+IF($Z186="",0,WeightIR)+IF($AA186="",0,WeightIN)=0),"",IF($AD186="Yes",0,(IF($Y186="",0,WeightCX*$Y186)+IF($Z186="",0,WeightIR*$Z186)+IF($AA186="",0,WeightIN*$AA186))/(IF($Y186="",0,WeightCX)+IF($Z186="",0,WeightIR)+IF($AA186="",0,WeightIN))))</f>
        <v/>
      </c>
      <c r="AC186" s="23" t="str">
        <f aca="false">IF($AB186="","",IF($AB186&gt;=BandExceeds,"Exceeds",IF($AB186&gt;=BandMeets,"Meets",IF($AB186&gt;=BandNI,"Needs improvement","Unsatisfactory"))))</f>
        <v/>
      </c>
      <c r="AD186" s="24" t="str">
        <f aca="false">IF($C186="","",IF(OR($K186="Yes",$R186="Yes",$W186="Yes"),"Yes","No"))</f>
        <v/>
      </c>
    </row>
    <row r="187" customFormat="false" ht="15" hidden="false" customHeight="false" outlineLevel="0" collapsed="false">
      <c r="A187" s="19"/>
      <c r="B187" s="20"/>
      <c r="C187" s="20"/>
      <c r="D187" s="20"/>
      <c r="E187" s="20"/>
      <c r="F187" s="21"/>
      <c r="G187" s="21"/>
      <c r="H187" s="21"/>
      <c r="I187" s="21"/>
      <c r="J187" s="21"/>
      <c r="K187" s="21"/>
      <c r="L187" s="21"/>
      <c r="M187" s="21"/>
      <c r="N187" s="21"/>
      <c r="O187" s="21"/>
      <c r="P187" s="21"/>
      <c r="Q187" s="21"/>
      <c r="R187" s="21"/>
      <c r="S187" s="21"/>
      <c r="T187" s="21"/>
      <c r="U187" s="21"/>
      <c r="V187" s="21"/>
      <c r="W187" s="21"/>
      <c r="X187" s="20"/>
      <c r="Y187" s="22" t="str">
        <f aca="false">IF(COUNTIF($F187:$J187,"Yes")+COUNTIF($F187:$J187,"No")=0,"",COUNTIF($F187:$J187,"Yes")/(COUNTIF($F187:$J187,"Yes")+COUNTIF($F187:$J187,"No")))</f>
        <v/>
      </c>
      <c r="Z187" s="22" t="str">
        <f aca="false">IF(COUNTIF($L187:$Q187,"Yes")+COUNTIF($L187:$Q187,"No")=0,"",COUNTIF($L187:$Q187,"Yes")/(COUNTIF($L187:$Q187,"Yes")+COUNTIF($L187:$Q187,"No")))</f>
        <v/>
      </c>
      <c r="AA187" s="22" t="str">
        <f aca="false">IF(COUNTIF($S187:$V187,"Yes")+COUNTIF($S187:$V187,"No")=0,"",COUNTIF($S187:$V187,"Yes")/(COUNTIF($S187:$V187,"Yes")+COUNTIF($S187:$V187,"No")))</f>
        <v/>
      </c>
      <c r="AB187" s="22" t="str">
        <f aca="false">IF(OR($C187="",IF($Y187="",0,WeightCX)+IF($Z187="",0,WeightIR)+IF($AA187="",0,WeightIN)=0),"",IF($AD187="Yes",0,(IF($Y187="",0,WeightCX*$Y187)+IF($Z187="",0,WeightIR*$Z187)+IF($AA187="",0,WeightIN*$AA187))/(IF($Y187="",0,WeightCX)+IF($Z187="",0,WeightIR)+IF($AA187="",0,WeightIN))))</f>
        <v/>
      </c>
      <c r="AC187" s="23" t="str">
        <f aca="false">IF($AB187="","",IF($AB187&gt;=BandExceeds,"Exceeds",IF($AB187&gt;=BandMeets,"Meets",IF($AB187&gt;=BandNI,"Needs improvement","Unsatisfactory"))))</f>
        <v/>
      </c>
      <c r="AD187" s="24" t="str">
        <f aca="false">IF($C187="","",IF(OR($K187="Yes",$R187="Yes",$W187="Yes"),"Yes","No"))</f>
        <v/>
      </c>
    </row>
    <row r="188" customFormat="false" ht="15" hidden="false" customHeight="false" outlineLevel="0" collapsed="false">
      <c r="A188" s="19"/>
      <c r="B188" s="20"/>
      <c r="C188" s="20"/>
      <c r="D188" s="20"/>
      <c r="E188" s="20"/>
      <c r="F188" s="21"/>
      <c r="G188" s="21"/>
      <c r="H188" s="21"/>
      <c r="I188" s="21"/>
      <c r="J188" s="21"/>
      <c r="K188" s="21"/>
      <c r="L188" s="21"/>
      <c r="M188" s="21"/>
      <c r="N188" s="21"/>
      <c r="O188" s="21"/>
      <c r="P188" s="21"/>
      <c r="Q188" s="21"/>
      <c r="R188" s="21"/>
      <c r="S188" s="21"/>
      <c r="T188" s="21"/>
      <c r="U188" s="21"/>
      <c r="V188" s="21"/>
      <c r="W188" s="21"/>
      <c r="X188" s="20"/>
      <c r="Y188" s="22" t="str">
        <f aca="false">IF(COUNTIF($F188:$J188,"Yes")+COUNTIF($F188:$J188,"No")=0,"",COUNTIF($F188:$J188,"Yes")/(COUNTIF($F188:$J188,"Yes")+COUNTIF($F188:$J188,"No")))</f>
        <v/>
      </c>
      <c r="Z188" s="22" t="str">
        <f aca="false">IF(COUNTIF($L188:$Q188,"Yes")+COUNTIF($L188:$Q188,"No")=0,"",COUNTIF($L188:$Q188,"Yes")/(COUNTIF($L188:$Q188,"Yes")+COUNTIF($L188:$Q188,"No")))</f>
        <v/>
      </c>
      <c r="AA188" s="22" t="str">
        <f aca="false">IF(COUNTIF($S188:$V188,"Yes")+COUNTIF($S188:$V188,"No")=0,"",COUNTIF($S188:$V188,"Yes")/(COUNTIF($S188:$V188,"Yes")+COUNTIF($S188:$V188,"No")))</f>
        <v/>
      </c>
      <c r="AB188" s="22" t="str">
        <f aca="false">IF(OR($C188="",IF($Y188="",0,WeightCX)+IF($Z188="",0,WeightIR)+IF($AA188="",0,WeightIN)=0),"",IF($AD188="Yes",0,(IF($Y188="",0,WeightCX*$Y188)+IF($Z188="",0,WeightIR*$Z188)+IF($AA188="",0,WeightIN*$AA188))/(IF($Y188="",0,WeightCX)+IF($Z188="",0,WeightIR)+IF($AA188="",0,WeightIN))))</f>
        <v/>
      </c>
      <c r="AC188" s="23" t="str">
        <f aca="false">IF($AB188="","",IF($AB188&gt;=BandExceeds,"Exceeds",IF($AB188&gt;=BandMeets,"Meets",IF($AB188&gt;=BandNI,"Needs improvement","Unsatisfactory"))))</f>
        <v/>
      </c>
      <c r="AD188" s="24" t="str">
        <f aca="false">IF($C188="","",IF(OR($K188="Yes",$R188="Yes",$W188="Yes"),"Yes","No"))</f>
        <v/>
      </c>
    </row>
    <row r="189" customFormat="false" ht="15" hidden="false" customHeight="false" outlineLevel="0" collapsed="false">
      <c r="A189" s="19"/>
      <c r="B189" s="20"/>
      <c r="C189" s="20"/>
      <c r="D189" s="20"/>
      <c r="E189" s="20"/>
      <c r="F189" s="21"/>
      <c r="G189" s="21"/>
      <c r="H189" s="21"/>
      <c r="I189" s="21"/>
      <c r="J189" s="21"/>
      <c r="K189" s="21"/>
      <c r="L189" s="21"/>
      <c r="M189" s="21"/>
      <c r="N189" s="21"/>
      <c r="O189" s="21"/>
      <c r="P189" s="21"/>
      <c r="Q189" s="21"/>
      <c r="R189" s="21"/>
      <c r="S189" s="21"/>
      <c r="T189" s="21"/>
      <c r="U189" s="21"/>
      <c r="V189" s="21"/>
      <c r="W189" s="21"/>
      <c r="X189" s="20"/>
      <c r="Y189" s="22" t="str">
        <f aca="false">IF(COUNTIF($F189:$J189,"Yes")+COUNTIF($F189:$J189,"No")=0,"",COUNTIF($F189:$J189,"Yes")/(COUNTIF($F189:$J189,"Yes")+COUNTIF($F189:$J189,"No")))</f>
        <v/>
      </c>
      <c r="Z189" s="22" t="str">
        <f aca="false">IF(COUNTIF($L189:$Q189,"Yes")+COUNTIF($L189:$Q189,"No")=0,"",COUNTIF($L189:$Q189,"Yes")/(COUNTIF($L189:$Q189,"Yes")+COUNTIF($L189:$Q189,"No")))</f>
        <v/>
      </c>
      <c r="AA189" s="22" t="str">
        <f aca="false">IF(COUNTIF($S189:$V189,"Yes")+COUNTIF($S189:$V189,"No")=0,"",COUNTIF($S189:$V189,"Yes")/(COUNTIF($S189:$V189,"Yes")+COUNTIF($S189:$V189,"No")))</f>
        <v/>
      </c>
      <c r="AB189" s="22" t="str">
        <f aca="false">IF(OR($C189="",IF($Y189="",0,WeightCX)+IF($Z189="",0,WeightIR)+IF($AA189="",0,WeightIN)=0),"",IF($AD189="Yes",0,(IF($Y189="",0,WeightCX*$Y189)+IF($Z189="",0,WeightIR*$Z189)+IF($AA189="",0,WeightIN*$AA189))/(IF($Y189="",0,WeightCX)+IF($Z189="",0,WeightIR)+IF($AA189="",0,WeightIN))))</f>
        <v/>
      </c>
      <c r="AC189" s="23" t="str">
        <f aca="false">IF($AB189="","",IF($AB189&gt;=BandExceeds,"Exceeds",IF($AB189&gt;=BandMeets,"Meets",IF($AB189&gt;=BandNI,"Needs improvement","Unsatisfactory"))))</f>
        <v/>
      </c>
      <c r="AD189" s="24" t="str">
        <f aca="false">IF($C189="","",IF(OR($K189="Yes",$R189="Yes",$W189="Yes"),"Yes","No"))</f>
        <v/>
      </c>
    </row>
    <row r="190" customFormat="false" ht="15" hidden="false" customHeight="false" outlineLevel="0" collapsed="false">
      <c r="A190" s="19"/>
      <c r="B190" s="20"/>
      <c r="C190" s="20"/>
      <c r="D190" s="20"/>
      <c r="E190" s="20"/>
      <c r="F190" s="21"/>
      <c r="G190" s="21"/>
      <c r="H190" s="21"/>
      <c r="I190" s="21"/>
      <c r="J190" s="21"/>
      <c r="K190" s="21"/>
      <c r="L190" s="21"/>
      <c r="M190" s="21"/>
      <c r="N190" s="21"/>
      <c r="O190" s="21"/>
      <c r="P190" s="21"/>
      <c r="Q190" s="21"/>
      <c r="R190" s="21"/>
      <c r="S190" s="21"/>
      <c r="T190" s="21"/>
      <c r="U190" s="21"/>
      <c r="V190" s="21"/>
      <c r="W190" s="21"/>
      <c r="X190" s="20"/>
      <c r="Y190" s="22" t="str">
        <f aca="false">IF(COUNTIF($F190:$J190,"Yes")+COUNTIF($F190:$J190,"No")=0,"",COUNTIF($F190:$J190,"Yes")/(COUNTIF($F190:$J190,"Yes")+COUNTIF($F190:$J190,"No")))</f>
        <v/>
      </c>
      <c r="Z190" s="22" t="str">
        <f aca="false">IF(COUNTIF($L190:$Q190,"Yes")+COUNTIF($L190:$Q190,"No")=0,"",COUNTIF($L190:$Q190,"Yes")/(COUNTIF($L190:$Q190,"Yes")+COUNTIF($L190:$Q190,"No")))</f>
        <v/>
      </c>
      <c r="AA190" s="22" t="str">
        <f aca="false">IF(COUNTIF($S190:$V190,"Yes")+COUNTIF($S190:$V190,"No")=0,"",COUNTIF($S190:$V190,"Yes")/(COUNTIF($S190:$V190,"Yes")+COUNTIF($S190:$V190,"No")))</f>
        <v/>
      </c>
      <c r="AB190" s="22" t="str">
        <f aca="false">IF(OR($C190="",IF($Y190="",0,WeightCX)+IF($Z190="",0,WeightIR)+IF($AA190="",0,WeightIN)=0),"",IF($AD190="Yes",0,(IF($Y190="",0,WeightCX*$Y190)+IF($Z190="",0,WeightIR*$Z190)+IF($AA190="",0,WeightIN*$AA190))/(IF($Y190="",0,WeightCX)+IF($Z190="",0,WeightIR)+IF($AA190="",0,WeightIN))))</f>
        <v/>
      </c>
      <c r="AC190" s="23" t="str">
        <f aca="false">IF($AB190="","",IF($AB190&gt;=BandExceeds,"Exceeds",IF($AB190&gt;=BandMeets,"Meets",IF($AB190&gt;=BandNI,"Needs improvement","Unsatisfactory"))))</f>
        <v/>
      </c>
      <c r="AD190" s="24" t="str">
        <f aca="false">IF($C190="","",IF(OR($K190="Yes",$R190="Yes",$W190="Yes"),"Yes","No"))</f>
        <v/>
      </c>
    </row>
    <row r="191" customFormat="false" ht="15" hidden="false" customHeight="false" outlineLevel="0" collapsed="false">
      <c r="A191" s="19"/>
      <c r="B191" s="20"/>
      <c r="C191" s="20"/>
      <c r="D191" s="20"/>
      <c r="E191" s="20"/>
      <c r="F191" s="21"/>
      <c r="G191" s="21"/>
      <c r="H191" s="21"/>
      <c r="I191" s="21"/>
      <c r="J191" s="21"/>
      <c r="K191" s="21"/>
      <c r="L191" s="21"/>
      <c r="M191" s="21"/>
      <c r="N191" s="21"/>
      <c r="O191" s="21"/>
      <c r="P191" s="21"/>
      <c r="Q191" s="21"/>
      <c r="R191" s="21"/>
      <c r="S191" s="21"/>
      <c r="T191" s="21"/>
      <c r="U191" s="21"/>
      <c r="V191" s="21"/>
      <c r="W191" s="21"/>
      <c r="X191" s="20"/>
      <c r="Y191" s="22" t="str">
        <f aca="false">IF(COUNTIF($F191:$J191,"Yes")+COUNTIF($F191:$J191,"No")=0,"",COUNTIF($F191:$J191,"Yes")/(COUNTIF($F191:$J191,"Yes")+COUNTIF($F191:$J191,"No")))</f>
        <v/>
      </c>
      <c r="Z191" s="22" t="str">
        <f aca="false">IF(COUNTIF($L191:$Q191,"Yes")+COUNTIF($L191:$Q191,"No")=0,"",COUNTIF($L191:$Q191,"Yes")/(COUNTIF($L191:$Q191,"Yes")+COUNTIF($L191:$Q191,"No")))</f>
        <v/>
      </c>
      <c r="AA191" s="22" t="str">
        <f aca="false">IF(COUNTIF($S191:$V191,"Yes")+COUNTIF($S191:$V191,"No")=0,"",COUNTIF($S191:$V191,"Yes")/(COUNTIF($S191:$V191,"Yes")+COUNTIF($S191:$V191,"No")))</f>
        <v/>
      </c>
      <c r="AB191" s="22" t="str">
        <f aca="false">IF(OR($C191="",IF($Y191="",0,WeightCX)+IF($Z191="",0,WeightIR)+IF($AA191="",0,WeightIN)=0),"",IF($AD191="Yes",0,(IF($Y191="",0,WeightCX*$Y191)+IF($Z191="",0,WeightIR*$Z191)+IF($AA191="",0,WeightIN*$AA191))/(IF($Y191="",0,WeightCX)+IF($Z191="",0,WeightIR)+IF($AA191="",0,WeightIN))))</f>
        <v/>
      </c>
      <c r="AC191" s="23" t="str">
        <f aca="false">IF($AB191="","",IF($AB191&gt;=BandExceeds,"Exceeds",IF($AB191&gt;=BandMeets,"Meets",IF($AB191&gt;=BandNI,"Needs improvement","Unsatisfactory"))))</f>
        <v/>
      </c>
      <c r="AD191" s="24" t="str">
        <f aca="false">IF($C191="","",IF(OR($K191="Yes",$R191="Yes",$W191="Yes"),"Yes","No"))</f>
        <v/>
      </c>
    </row>
    <row r="192" customFormat="false" ht="15" hidden="false" customHeight="false" outlineLevel="0" collapsed="false">
      <c r="A192" s="19"/>
      <c r="B192" s="20"/>
      <c r="C192" s="20"/>
      <c r="D192" s="20"/>
      <c r="E192" s="20"/>
      <c r="F192" s="21"/>
      <c r="G192" s="21"/>
      <c r="H192" s="21"/>
      <c r="I192" s="21"/>
      <c r="J192" s="21"/>
      <c r="K192" s="21"/>
      <c r="L192" s="21"/>
      <c r="M192" s="21"/>
      <c r="N192" s="21"/>
      <c r="O192" s="21"/>
      <c r="P192" s="21"/>
      <c r="Q192" s="21"/>
      <c r="R192" s="21"/>
      <c r="S192" s="21"/>
      <c r="T192" s="21"/>
      <c r="U192" s="21"/>
      <c r="V192" s="21"/>
      <c r="W192" s="21"/>
      <c r="X192" s="20"/>
      <c r="Y192" s="22" t="str">
        <f aca="false">IF(COUNTIF($F192:$J192,"Yes")+COUNTIF($F192:$J192,"No")=0,"",COUNTIF($F192:$J192,"Yes")/(COUNTIF($F192:$J192,"Yes")+COUNTIF($F192:$J192,"No")))</f>
        <v/>
      </c>
      <c r="Z192" s="22" t="str">
        <f aca="false">IF(COUNTIF($L192:$Q192,"Yes")+COUNTIF($L192:$Q192,"No")=0,"",COUNTIF($L192:$Q192,"Yes")/(COUNTIF($L192:$Q192,"Yes")+COUNTIF($L192:$Q192,"No")))</f>
        <v/>
      </c>
      <c r="AA192" s="22" t="str">
        <f aca="false">IF(COUNTIF($S192:$V192,"Yes")+COUNTIF($S192:$V192,"No")=0,"",COUNTIF($S192:$V192,"Yes")/(COUNTIF($S192:$V192,"Yes")+COUNTIF($S192:$V192,"No")))</f>
        <v/>
      </c>
      <c r="AB192" s="22" t="str">
        <f aca="false">IF(OR($C192="",IF($Y192="",0,WeightCX)+IF($Z192="",0,WeightIR)+IF($AA192="",0,WeightIN)=0),"",IF($AD192="Yes",0,(IF($Y192="",0,WeightCX*$Y192)+IF($Z192="",0,WeightIR*$Z192)+IF($AA192="",0,WeightIN*$AA192))/(IF($Y192="",0,WeightCX)+IF($Z192="",0,WeightIR)+IF($AA192="",0,WeightIN))))</f>
        <v/>
      </c>
      <c r="AC192" s="23" t="str">
        <f aca="false">IF($AB192="","",IF($AB192&gt;=BandExceeds,"Exceeds",IF($AB192&gt;=BandMeets,"Meets",IF($AB192&gt;=BandNI,"Needs improvement","Unsatisfactory"))))</f>
        <v/>
      </c>
      <c r="AD192" s="24" t="str">
        <f aca="false">IF($C192="","",IF(OR($K192="Yes",$R192="Yes",$W192="Yes"),"Yes","No"))</f>
        <v/>
      </c>
    </row>
    <row r="193" customFormat="false" ht="15" hidden="false" customHeight="false" outlineLevel="0" collapsed="false">
      <c r="A193" s="19"/>
      <c r="B193" s="20"/>
      <c r="C193" s="20"/>
      <c r="D193" s="20"/>
      <c r="E193" s="20"/>
      <c r="F193" s="21"/>
      <c r="G193" s="21"/>
      <c r="H193" s="21"/>
      <c r="I193" s="21"/>
      <c r="J193" s="21"/>
      <c r="K193" s="21"/>
      <c r="L193" s="21"/>
      <c r="M193" s="21"/>
      <c r="N193" s="21"/>
      <c r="O193" s="21"/>
      <c r="P193" s="21"/>
      <c r="Q193" s="21"/>
      <c r="R193" s="21"/>
      <c r="S193" s="21"/>
      <c r="T193" s="21"/>
      <c r="U193" s="21"/>
      <c r="V193" s="21"/>
      <c r="W193" s="21"/>
      <c r="X193" s="20"/>
      <c r="Y193" s="22" t="str">
        <f aca="false">IF(COUNTIF($F193:$J193,"Yes")+COUNTIF($F193:$J193,"No")=0,"",COUNTIF($F193:$J193,"Yes")/(COUNTIF($F193:$J193,"Yes")+COUNTIF($F193:$J193,"No")))</f>
        <v/>
      </c>
      <c r="Z193" s="22" t="str">
        <f aca="false">IF(COUNTIF($L193:$Q193,"Yes")+COUNTIF($L193:$Q193,"No")=0,"",COUNTIF($L193:$Q193,"Yes")/(COUNTIF($L193:$Q193,"Yes")+COUNTIF($L193:$Q193,"No")))</f>
        <v/>
      </c>
      <c r="AA193" s="22" t="str">
        <f aca="false">IF(COUNTIF($S193:$V193,"Yes")+COUNTIF($S193:$V193,"No")=0,"",COUNTIF($S193:$V193,"Yes")/(COUNTIF($S193:$V193,"Yes")+COUNTIF($S193:$V193,"No")))</f>
        <v/>
      </c>
      <c r="AB193" s="22" t="str">
        <f aca="false">IF(OR($C193="",IF($Y193="",0,WeightCX)+IF($Z193="",0,WeightIR)+IF($AA193="",0,WeightIN)=0),"",IF($AD193="Yes",0,(IF($Y193="",0,WeightCX*$Y193)+IF($Z193="",0,WeightIR*$Z193)+IF($AA193="",0,WeightIN*$AA193))/(IF($Y193="",0,WeightCX)+IF($Z193="",0,WeightIR)+IF($AA193="",0,WeightIN))))</f>
        <v/>
      </c>
      <c r="AC193" s="23" t="str">
        <f aca="false">IF($AB193="","",IF($AB193&gt;=BandExceeds,"Exceeds",IF($AB193&gt;=BandMeets,"Meets",IF($AB193&gt;=BandNI,"Needs improvement","Unsatisfactory"))))</f>
        <v/>
      </c>
      <c r="AD193" s="24" t="str">
        <f aca="false">IF($C193="","",IF(OR($K193="Yes",$R193="Yes",$W193="Yes"),"Yes","No"))</f>
        <v/>
      </c>
    </row>
    <row r="194" customFormat="false" ht="15" hidden="false" customHeight="false" outlineLevel="0" collapsed="false">
      <c r="A194" s="19"/>
      <c r="B194" s="20"/>
      <c r="C194" s="20"/>
      <c r="D194" s="20"/>
      <c r="E194" s="20"/>
      <c r="F194" s="21"/>
      <c r="G194" s="21"/>
      <c r="H194" s="21"/>
      <c r="I194" s="21"/>
      <c r="J194" s="21"/>
      <c r="K194" s="21"/>
      <c r="L194" s="21"/>
      <c r="M194" s="21"/>
      <c r="N194" s="21"/>
      <c r="O194" s="21"/>
      <c r="P194" s="21"/>
      <c r="Q194" s="21"/>
      <c r="R194" s="21"/>
      <c r="S194" s="21"/>
      <c r="T194" s="21"/>
      <c r="U194" s="21"/>
      <c r="V194" s="21"/>
      <c r="W194" s="21"/>
      <c r="X194" s="20"/>
      <c r="Y194" s="22" t="str">
        <f aca="false">IF(COUNTIF($F194:$J194,"Yes")+COUNTIF($F194:$J194,"No")=0,"",COUNTIF($F194:$J194,"Yes")/(COUNTIF($F194:$J194,"Yes")+COUNTIF($F194:$J194,"No")))</f>
        <v/>
      </c>
      <c r="Z194" s="22" t="str">
        <f aca="false">IF(COUNTIF($L194:$Q194,"Yes")+COUNTIF($L194:$Q194,"No")=0,"",COUNTIF($L194:$Q194,"Yes")/(COUNTIF($L194:$Q194,"Yes")+COUNTIF($L194:$Q194,"No")))</f>
        <v/>
      </c>
      <c r="AA194" s="22" t="str">
        <f aca="false">IF(COUNTIF($S194:$V194,"Yes")+COUNTIF($S194:$V194,"No")=0,"",COUNTIF($S194:$V194,"Yes")/(COUNTIF($S194:$V194,"Yes")+COUNTIF($S194:$V194,"No")))</f>
        <v/>
      </c>
      <c r="AB194" s="22" t="str">
        <f aca="false">IF(OR($C194="",IF($Y194="",0,WeightCX)+IF($Z194="",0,WeightIR)+IF($AA194="",0,WeightIN)=0),"",IF($AD194="Yes",0,(IF($Y194="",0,WeightCX*$Y194)+IF($Z194="",0,WeightIR*$Z194)+IF($AA194="",0,WeightIN*$AA194))/(IF($Y194="",0,WeightCX)+IF($Z194="",0,WeightIR)+IF($AA194="",0,WeightIN))))</f>
        <v/>
      </c>
      <c r="AC194" s="23" t="str">
        <f aca="false">IF($AB194="","",IF($AB194&gt;=BandExceeds,"Exceeds",IF($AB194&gt;=BandMeets,"Meets",IF($AB194&gt;=BandNI,"Needs improvement","Unsatisfactory"))))</f>
        <v/>
      </c>
      <c r="AD194" s="24" t="str">
        <f aca="false">IF($C194="","",IF(OR($K194="Yes",$R194="Yes",$W194="Yes"),"Yes","No"))</f>
        <v/>
      </c>
    </row>
    <row r="195" customFormat="false" ht="15" hidden="false" customHeight="false" outlineLevel="0" collapsed="false">
      <c r="A195" s="19"/>
      <c r="B195" s="20"/>
      <c r="C195" s="20"/>
      <c r="D195" s="20"/>
      <c r="E195" s="20"/>
      <c r="F195" s="21"/>
      <c r="G195" s="21"/>
      <c r="H195" s="21"/>
      <c r="I195" s="21"/>
      <c r="J195" s="21"/>
      <c r="K195" s="21"/>
      <c r="L195" s="21"/>
      <c r="M195" s="21"/>
      <c r="N195" s="21"/>
      <c r="O195" s="21"/>
      <c r="P195" s="21"/>
      <c r="Q195" s="21"/>
      <c r="R195" s="21"/>
      <c r="S195" s="21"/>
      <c r="T195" s="21"/>
      <c r="U195" s="21"/>
      <c r="V195" s="21"/>
      <c r="W195" s="21"/>
      <c r="X195" s="20"/>
      <c r="Y195" s="22" t="str">
        <f aca="false">IF(COUNTIF($F195:$J195,"Yes")+COUNTIF($F195:$J195,"No")=0,"",COUNTIF($F195:$J195,"Yes")/(COUNTIF($F195:$J195,"Yes")+COUNTIF($F195:$J195,"No")))</f>
        <v/>
      </c>
      <c r="Z195" s="22" t="str">
        <f aca="false">IF(COUNTIF($L195:$Q195,"Yes")+COUNTIF($L195:$Q195,"No")=0,"",COUNTIF($L195:$Q195,"Yes")/(COUNTIF($L195:$Q195,"Yes")+COUNTIF($L195:$Q195,"No")))</f>
        <v/>
      </c>
      <c r="AA195" s="22" t="str">
        <f aca="false">IF(COUNTIF($S195:$V195,"Yes")+COUNTIF($S195:$V195,"No")=0,"",COUNTIF($S195:$V195,"Yes")/(COUNTIF($S195:$V195,"Yes")+COUNTIF($S195:$V195,"No")))</f>
        <v/>
      </c>
      <c r="AB195" s="22" t="str">
        <f aca="false">IF(OR($C195="",IF($Y195="",0,WeightCX)+IF($Z195="",0,WeightIR)+IF($AA195="",0,WeightIN)=0),"",IF($AD195="Yes",0,(IF($Y195="",0,WeightCX*$Y195)+IF($Z195="",0,WeightIR*$Z195)+IF($AA195="",0,WeightIN*$AA195))/(IF($Y195="",0,WeightCX)+IF($Z195="",0,WeightIR)+IF($AA195="",0,WeightIN))))</f>
        <v/>
      </c>
      <c r="AC195" s="23" t="str">
        <f aca="false">IF($AB195="","",IF($AB195&gt;=BandExceeds,"Exceeds",IF($AB195&gt;=BandMeets,"Meets",IF($AB195&gt;=BandNI,"Needs improvement","Unsatisfactory"))))</f>
        <v/>
      </c>
      <c r="AD195" s="24" t="str">
        <f aca="false">IF($C195="","",IF(OR($K195="Yes",$R195="Yes",$W195="Yes"),"Yes","No"))</f>
        <v/>
      </c>
    </row>
    <row r="196" customFormat="false" ht="15" hidden="false" customHeight="false" outlineLevel="0" collapsed="false">
      <c r="A196" s="19"/>
      <c r="B196" s="20"/>
      <c r="C196" s="20"/>
      <c r="D196" s="20"/>
      <c r="E196" s="20"/>
      <c r="F196" s="21"/>
      <c r="G196" s="21"/>
      <c r="H196" s="21"/>
      <c r="I196" s="21"/>
      <c r="J196" s="21"/>
      <c r="K196" s="21"/>
      <c r="L196" s="21"/>
      <c r="M196" s="21"/>
      <c r="N196" s="21"/>
      <c r="O196" s="21"/>
      <c r="P196" s="21"/>
      <c r="Q196" s="21"/>
      <c r="R196" s="21"/>
      <c r="S196" s="21"/>
      <c r="T196" s="21"/>
      <c r="U196" s="21"/>
      <c r="V196" s="21"/>
      <c r="W196" s="21"/>
      <c r="X196" s="20"/>
      <c r="Y196" s="22" t="str">
        <f aca="false">IF(COUNTIF($F196:$J196,"Yes")+COUNTIF($F196:$J196,"No")=0,"",COUNTIF($F196:$J196,"Yes")/(COUNTIF($F196:$J196,"Yes")+COUNTIF($F196:$J196,"No")))</f>
        <v/>
      </c>
      <c r="Z196" s="22" t="str">
        <f aca="false">IF(COUNTIF($L196:$Q196,"Yes")+COUNTIF($L196:$Q196,"No")=0,"",COUNTIF($L196:$Q196,"Yes")/(COUNTIF($L196:$Q196,"Yes")+COUNTIF($L196:$Q196,"No")))</f>
        <v/>
      </c>
      <c r="AA196" s="22" t="str">
        <f aca="false">IF(COUNTIF($S196:$V196,"Yes")+COUNTIF($S196:$V196,"No")=0,"",COUNTIF($S196:$V196,"Yes")/(COUNTIF($S196:$V196,"Yes")+COUNTIF($S196:$V196,"No")))</f>
        <v/>
      </c>
      <c r="AB196" s="22" t="str">
        <f aca="false">IF(OR($C196="",IF($Y196="",0,WeightCX)+IF($Z196="",0,WeightIR)+IF($AA196="",0,WeightIN)=0),"",IF($AD196="Yes",0,(IF($Y196="",0,WeightCX*$Y196)+IF($Z196="",0,WeightIR*$Z196)+IF($AA196="",0,WeightIN*$AA196))/(IF($Y196="",0,WeightCX)+IF($Z196="",0,WeightIR)+IF($AA196="",0,WeightIN))))</f>
        <v/>
      </c>
      <c r="AC196" s="23" t="str">
        <f aca="false">IF($AB196="","",IF($AB196&gt;=BandExceeds,"Exceeds",IF($AB196&gt;=BandMeets,"Meets",IF($AB196&gt;=BandNI,"Needs improvement","Unsatisfactory"))))</f>
        <v/>
      </c>
      <c r="AD196" s="24" t="str">
        <f aca="false">IF($C196="","",IF(OR($K196="Yes",$R196="Yes",$W196="Yes"),"Yes","No"))</f>
        <v/>
      </c>
    </row>
    <row r="197" customFormat="false" ht="15" hidden="false" customHeight="false" outlineLevel="0" collapsed="false">
      <c r="A197" s="19"/>
      <c r="B197" s="20"/>
      <c r="C197" s="20"/>
      <c r="D197" s="20"/>
      <c r="E197" s="20"/>
      <c r="F197" s="21"/>
      <c r="G197" s="21"/>
      <c r="H197" s="21"/>
      <c r="I197" s="21"/>
      <c r="J197" s="21"/>
      <c r="K197" s="21"/>
      <c r="L197" s="21"/>
      <c r="M197" s="21"/>
      <c r="N197" s="21"/>
      <c r="O197" s="21"/>
      <c r="P197" s="21"/>
      <c r="Q197" s="21"/>
      <c r="R197" s="21"/>
      <c r="S197" s="21"/>
      <c r="T197" s="21"/>
      <c r="U197" s="21"/>
      <c r="V197" s="21"/>
      <c r="W197" s="21"/>
      <c r="X197" s="20"/>
      <c r="Y197" s="22" t="str">
        <f aca="false">IF(COUNTIF($F197:$J197,"Yes")+COUNTIF($F197:$J197,"No")=0,"",COUNTIF($F197:$J197,"Yes")/(COUNTIF($F197:$J197,"Yes")+COUNTIF($F197:$J197,"No")))</f>
        <v/>
      </c>
      <c r="Z197" s="22" t="str">
        <f aca="false">IF(COUNTIF($L197:$Q197,"Yes")+COUNTIF($L197:$Q197,"No")=0,"",COUNTIF($L197:$Q197,"Yes")/(COUNTIF($L197:$Q197,"Yes")+COUNTIF($L197:$Q197,"No")))</f>
        <v/>
      </c>
      <c r="AA197" s="22" t="str">
        <f aca="false">IF(COUNTIF($S197:$V197,"Yes")+COUNTIF($S197:$V197,"No")=0,"",COUNTIF($S197:$V197,"Yes")/(COUNTIF($S197:$V197,"Yes")+COUNTIF($S197:$V197,"No")))</f>
        <v/>
      </c>
      <c r="AB197" s="22" t="str">
        <f aca="false">IF(OR($C197="",IF($Y197="",0,WeightCX)+IF($Z197="",0,WeightIR)+IF($AA197="",0,WeightIN)=0),"",IF($AD197="Yes",0,(IF($Y197="",0,WeightCX*$Y197)+IF($Z197="",0,WeightIR*$Z197)+IF($AA197="",0,WeightIN*$AA197))/(IF($Y197="",0,WeightCX)+IF($Z197="",0,WeightIR)+IF($AA197="",0,WeightIN))))</f>
        <v/>
      </c>
      <c r="AC197" s="23" t="str">
        <f aca="false">IF($AB197="","",IF($AB197&gt;=BandExceeds,"Exceeds",IF($AB197&gt;=BandMeets,"Meets",IF($AB197&gt;=BandNI,"Needs improvement","Unsatisfactory"))))</f>
        <v/>
      </c>
      <c r="AD197" s="24" t="str">
        <f aca="false">IF($C197="","",IF(OR($K197="Yes",$R197="Yes",$W197="Yes"),"Yes","No"))</f>
        <v/>
      </c>
    </row>
    <row r="198" customFormat="false" ht="15" hidden="false" customHeight="false" outlineLevel="0" collapsed="false">
      <c r="A198" s="19"/>
      <c r="B198" s="20"/>
      <c r="C198" s="20"/>
      <c r="D198" s="20"/>
      <c r="E198" s="20"/>
      <c r="F198" s="21"/>
      <c r="G198" s="21"/>
      <c r="H198" s="21"/>
      <c r="I198" s="21"/>
      <c r="J198" s="21"/>
      <c r="K198" s="21"/>
      <c r="L198" s="21"/>
      <c r="M198" s="21"/>
      <c r="N198" s="21"/>
      <c r="O198" s="21"/>
      <c r="P198" s="21"/>
      <c r="Q198" s="21"/>
      <c r="R198" s="21"/>
      <c r="S198" s="21"/>
      <c r="T198" s="21"/>
      <c r="U198" s="21"/>
      <c r="V198" s="21"/>
      <c r="W198" s="21"/>
      <c r="X198" s="20"/>
      <c r="Y198" s="22" t="str">
        <f aca="false">IF(COUNTIF($F198:$J198,"Yes")+COUNTIF($F198:$J198,"No")=0,"",COUNTIF($F198:$J198,"Yes")/(COUNTIF($F198:$J198,"Yes")+COUNTIF($F198:$J198,"No")))</f>
        <v/>
      </c>
      <c r="Z198" s="22" t="str">
        <f aca="false">IF(COUNTIF($L198:$Q198,"Yes")+COUNTIF($L198:$Q198,"No")=0,"",COUNTIF($L198:$Q198,"Yes")/(COUNTIF($L198:$Q198,"Yes")+COUNTIF($L198:$Q198,"No")))</f>
        <v/>
      </c>
      <c r="AA198" s="22" t="str">
        <f aca="false">IF(COUNTIF($S198:$V198,"Yes")+COUNTIF($S198:$V198,"No")=0,"",COUNTIF($S198:$V198,"Yes")/(COUNTIF($S198:$V198,"Yes")+COUNTIF($S198:$V198,"No")))</f>
        <v/>
      </c>
      <c r="AB198" s="22" t="str">
        <f aca="false">IF(OR($C198="",IF($Y198="",0,WeightCX)+IF($Z198="",0,WeightIR)+IF($AA198="",0,WeightIN)=0),"",IF($AD198="Yes",0,(IF($Y198="",0,WeightCX*$Y198)+IF($Z198="",0,WeightIR*$Z198)+IF($AA198="",0,WeightIN*$AA198))/(IF($Y198="",0,WeightCX)+IF($Z198="",0,WeightIR)+IF($AA198="",0,WeightIN))))</f>
        <v/>
      </c>
      <c r="AC198" s="23" t="str">
        <f aca="false">IF($AB198="","",IF($AB198&gt;=BandExceeds,"Exceeds",IF($AB198&gt;=BandMeets,"Meets",IF($AB198&gt;=BandNI,"Needs improvement","Unsatisfactory"))))</f>
        <v/>
      </c>
      <c r="AD198" s="24" t="str">
        <f aca="false">IF($C198="","",IF(OR($K198="Yes",$R198="Yes",$W198="Yes"),"Yes","No"))</f>
        <v/>
      </c>
    </row>
    <row r="199" customFormat="false" ht="15" hidden="false" customHeight="false" outlineLevel="0" collapsed="false">
      <c r="A199" s="19"/>
      <c r="B199" s="20"/>
      <c r="C199" s="20"/>
      <c r="D199" s="20"/>
      <c r="E199" s="20"/>
      <c r="F199" s="21"/>
      <c r="G199" s="21"/>
      <c r="H199" s="21"/>
      <c r="I199" s="21"/>
      <c r="J199" s="21"/>
      <c r="K199" s="21"/>
      <c r="L199" s="21"/>
      <c r="M199" s="21"/>
      <c r="N199" s="21"/>
      <c r="O199" s="21"/>
      <c r="P199" s="21"/>
      <c r="Q199" s="21"/>
      <c r="R199" s="21"/>
      <c r="S199" s="21"/>
      <c r="T199" s="21"/>
      <c r="U199" s="21"/>
      <c r="V199" s="21"/>
      <c r="W199" s="21"/>
      <c r="X199" s="20"/>
      <c r="Y199" s="22" t="str">
        <f aca="false">IF(COUNTIF($F199:$J199,"Yes")+COUNTIF($F199:$J199,"No")=0,"",COUNTIF($F199:$J199,"Yes")/(COUNTIF($F199:$J199,"Yes")+COUNTIF($F199:$J199,"No")))</f>
        <v/>
      </c>
      <c r="Z199" s="22" t="str">
        <f aca="false">IF(COUNTIF($L199:$Q199,"Yes")+COUNTIF($L199:$Q199,"No")=0,"",COUNTIF($L199:$Q199,"Yes")/(COUNTIF($L199:$Q199,"Yes")+COUNTIF($L199:$Q199,"No")))</f>
        <v/>
      </c>
      <c r="AA199" s="22" t="str">
        <f aca="false">IF(COUNTIF($S199:$V199,"Yes")+COUNTIF($S199:$V199,"No")=0,"",COUNTIF($S199:$V199,"Yes")/(COUNTIF($S199:$V199,"Yes")+COUNTIF($S199:$V199,"No")))</f>
        <v/>
      </c>
      <c r="AB199" s="22" t="str">
        <f aca="false">IF(OR($C199="",IF($Y199="",0,WeightCX)+IF($Z199="",0,WeightIR)+IF($AA199="",0,WeightIN)=0),"",IF($AD199="Yes",0,(IF($Y199="",0,WeightCX*$Y199)+IF($Z199="",0,WeightIR*$Z199)+IF($AA199="",0,WeightIN*$AA199))/(IF($Y199="",0,WeightCX)+IF($Z199="",0,WeightIR)+IF($AA199="",0,WeightIN))))</f>
        <v/>
      </c>
      <c r="AC199" s="23" t="str">
        <f aca="false">IF($AB199="","",IF($AB199&gt;=BandExceeds,"Exceeds",IF($AB199&gt;=BandMeets,"Meets",IF($AB199&gt;=BandNI,"Needs improvement","Unsatisfactory"))))</f>
        <v/>
      </c>
      <c r="AD199" s="24" t="str">
        <f aca="false">IF($C199="","",IF(OR($K199="Yes",$R199="Yes",$W199="Yes"),"Yes","No"))</f>
        <v/>
      </c>
    </row>
    <row r="200" customFormat="false" ht="15" hidden="false" customHeight="false" outlineLevel="0" collapsed="false">
      <c r="A200" s="19"/>
      <c r="B200" s="20"/>
      <c r="C200" s="20"/>
      <c r="D200" s="20"/>
      <c r="E200" s="20"/>
      <c r="F200" s="21"/>
      <c r="G200" s="21"/>
      <c r="H200" s="21"/>
      <c r="I200" s="21"/>
      <c r="J200" s="21"/>
      <c r="K200" s="21"/>
      <c r="L200" s="21"/>
      <c r="M200" s="21"/>
      <c r="N200" s="21"/>
      <c r="O200" s="21"/>
      <c r="P200" s="21"/>
      <c r="Q200" s="21"/>
      <c r="R200" s="21"/>
      <c r="S200" s="21"/>
      <c r="T200" s="21"/>
      <c r="U200" s="21"/>
      <c r="V200" s="21"/>
      <c r="W200" s="21"/>
      <c r="X200" s="20"/>
      <c r="Y200" s="22" t="str">
        <f aca="false">IF(COUNTIF($F200:$J200,"Yes")+COUNTIF($F200:$J200,"No")=0,"",COUNTIF($F200:$J200,"Yes")/(COUNTIF($F200:$J200,"Yes")+COUNTIF($F200:$J200,"No")))</f>
        <v/>
      </c>
      <c r="Z200" s="22" t="str">
        <f aca="false">IF(COUNTIF($L200:$Q200,"Yes")+COUNTIF($L200:$Q200,"No")=0,"",COUNTIF($L200:$Q200,"Yes")/(COUNTIF($L200:$Q200,"Yes")+COUNTIF($L200:$Q200,"No")))</f>
        <v/>
      </c>
      <c r="AA200" s="22" t="str">
        <f aca="false">IF(COUNTIF($S200:$V200,"Yes")+COUNTIF($S200:$V200,"No")=0,"",COUNTIF($S200:$V200,"Yes")/(COUNTIF($S200:$V200,"Yes")+COUNTIF($S200:$V200,"No")))</f>
        <v/>
      </c>
      <c r="AB200" s="22" t="str">
        <f aca="false">IF(OR($C200="",IF($Y200="",0,WeightCX)+IF($Z200="",0,WeightIR)+IF($AA200="",0,WeightIN)=0),"",IF($AD200="Yes",0,(IF($Y200="",0,WeightCX*$Y200)+IF($Z200="",0,WeightIR*$Z200)+IF($AA200="",0,WeightIN*$AA200))/(IF($Y200="",0,WeightCX)+IF($Z200="",0,WeightIR)+IF($AA200="",0,WeightIN))))</f>
        <v/>
      </c>
      <c r="AC200" s="23" t="str">
        <f aca="false">IF($AB200="","",IF($AB200&gt;=BandExceeds,"Exceeds",IF($AB200&gt;=BandMeets,"Meets",IF($AB200&gt;=BandNI,"Needs improvement","Unsatisfactory"))))</f>
        <v/>
      </c>
      <c r="AD200" s="24" t="str">
        <f aca="false">IF($C200="","",IF(OR($K200="Yes",$R200="Yes",$W200="Yes"),"Yes","No"))</f>
        <v/>
      </c>
    </row>
    <row r="201" customFormat="false" ht="15" hidden="false" customHeight="false" outlineLevel="0" collapsed="false">
      <c r="A201" s="19"/>
      <c r="B201" s="20"/>
      <c r="C201" s="20"/>
      <c r="D201" s="20"/>
      <c r="E201" s="20"/>
      <c r="F201" s="21"/>
      <c r="G201" s="21"/>
      <c r="H201" s="21"/>
      <c r="I201" s="21"/>
      <c r="J201" s="21"/>
      <c r="K201" s="21"/>
      <c r="L201" s="21"/>
      <c r="M201" s="21"/>
      <c r="N201" s="21"/>
      <c r="O201" s="21"/>
      <c r="P201" s="21"/>
      <c r="Q201" s="21"/>
      <c r="R201" s="21"/>
      <c r="S201" s="21"/>
      <c r="T201" s="21"/>
      <c r="U201" s="21"/>
      <c r="V201" s="21"/>
      <c r="W201" s="21"/>
      <c r="X201" s="20"/>
      <c r="Y201" s="22" t="str">
        <f aca="false">IF(COUNTIF($F201:$J201,"Yes")+COUNTIF($F201:$J201,"No")=0,"",COUNTIF($F201:$J201,"Yes")/(COUNTIF($F201:$J201,"Yes")+COUNTIF($F201:$J201,"No")))</f>
        <v/>
      </c>
      <c r="Z201" s="22" t="str">
        <f aca="false">IF(COUNTIF($L201:$Q201,"Yes")+COUNTIF($L201:$Q201,"No")=0,"",COUNTIF($L201:$Q201,"Yes")/(COUNTIF($L201:$Q201,"Yes")+COUNTIF($L201:$Q201,"No")))</f>
        <v/>
      </c>
      <c r="AA201" s="22" t="str">
        <f aca="false">IF(COUNTIF($S201:$V201,"Yes")+COUNTIF($S201:$V201,"No")=0,"",COUNTIF($S201:$V201,"Yes")/(COUNTIF($S201:$V201,"Yes")+COUNTIF($S201:$V201,"No")))</f>
        <v/>
      </c>
      <c r="AB201" s="22" t="str">
        <f aca="false">IF(OR($C201="",IF($Y201="",0,WeightCX)+IF($Z201="",0,WeightIR)+IF($AA201="",0,WeightIN)=0),"",IF($AD201="Yes",0,(IF($Y201="",0,WeightCX*$Y201)+IF($Z201="",0,WeightIR*$Z201)+IF($AA201="",0,WeightIN*$AA201))/(IF($Y201="",0,WeightCX)+IF($Z201="",0,WeightIR)+IF($AA201="",0,WeightIN))))</f>
        <v/>
      </c>
      <c r="AC201" s="23" t="str">
        <f aca="false">IF($AB201="","",IF($AB201&gt;=BandExceeds,"Exceeds",IF($AB201&gt;=BandMeets,"Meets",IF($AB201&gt;=BandNI,"Needs improvement","Unsatisfactory"))))</f>
        <v/>
      </c>
      <c r="AD201" s="24" t="str">
        <f aca="false">IF($C201="","",IF(OR($K201="Yes",$R201="Yes",$W201="Yes"),"Yes","No"))</f>
        <v/>
      </c>
    </row>
    <row r="202" customFormat="false" ht="15" hidden="false" customHeight="false" outlineLevel="0" collapsed="false">
      <c r="A202" s="19"/>
      <c r="B202" s="20"/>
      <c r="C202" s="20"/>
      <c r="D202" s="20"/>
      <c r="E202" s="20"/>
      <c r="F202" s="21"/>
      <c r="G202" s="21"/>
      <c r="H202" s="21"/>
      <c r="I202" s="21"/>
      <c r="J202" s="21"/>
      <c r="K202" s="21"/>
      <c r="L202" s="21"/>
      <c r="M202" s="21"/>
      <c r="N202" s="21"/>
      <c r="O202" s="21"/>
      <c r="P202" s="21"/>
      <c r="Q202" s="21"/>
      <c r="R202" s="21"/>
      <c r="S202" s="21"/>
      <c r="T202" s="21"/>
      <c r="U202" s="21"/>
      <c r="V202" s="21"/>
      <c r="W202" s="21"/>
      <c r="X202" s="20"/>
      <c r="Y202" s="22" t="str">
        <f aca="false">IF(COUNTIF($F202:$J202,"Yes")+COUNTIF($F202:$J202,"No")=0,"",COUNTIF($F202:$J202,"Yes")/(COUNTIF($F202:$J202,"Yes")+COUNTIF($F202:$J202,"No")))</f>
        <v/>
      </c>
      <c r="Z202" s="22" t="str">
        <f aca="false">IF(COUNTIF($L202:$Q202,"Yes")+COUNTIF($L202:$Q202,"No")=0,"",COUNTIF($L202:$Q202,"Yes")/(COUNTIF($L202:$Q202,"Yes")+COUNTIF($L202:$Q202,"No")))</f>
        <v/>
      </c>
      <c r="AA202" s="22" t="str">
        <f aca="false">IF(COUNTIF($S202:$V202,"Yes")+COUNTIF($S202:$V202,"No")=0,"",COUNTIF($S202:$V202,"Yes")/(COUNTIF($S202:$V202,"Yes")+COUNTIF($S202:$V202,"No")))</f>
        <v/>
      </c>
      <c r="AB202" s="22" t="str">
        <f aca="false">IF(OR($C202="",IF($Y202="",0,WeightCX)+IF($Z202="",0,WeightIR)+IF($AA202="",0,WeightIN)=0),"",IF($AD202="Yes",0,(IF($Y202="",0,WeightCX*$Y202)+IF($Z202="",0,WeightIR*$Z202)+IF($AA202="",0,WeightIN*$AA202))/(IF($Y202="",0,WeightCX)+IF($Z202="",0,WeightIR)+IF($AA202="",0,WeightIN))))</f>
        <v/>
      </c>
      <c r="AC202" s="23" t="str">
        <f aca="false">IF($AB202="","",IF($AB202&gt;=BandExceeds,"Exceeds",IF($AB202&gt;=BandMeets,"Meets",IF($AB202&gt;=BandNI,"Needs improvement","Unsatisfactory"))))</f>
        <v/>
      </c>
      <c r="AD202" s="24" t="str">
        <f aca="false">IF($C202="","",IF(OR($K202="Yes",$R202="Yes",$W202="Yes"),"Yes","No"))</f>
        <v/>
      </c>
    </row>
    <row r="203" customFormat="false" ht="15" hidden="false" customHeight="false" outlineLevel="0" collapsed="false">
      <c r="A203" s="19"/>
      <c r="B203" s="20"/>
      <c r="C203" s="20"/>
      <c r="D203" s="20"/>
      <c r="E203" s="20"/>
      <c r="F203" s="21"/>
      <c r="G203" s="21"/>
      <c r="H203" s="21"/>
      <c r="I203" s="21"/>
      <c r="J203" s="21"/>
      <c r="K203" s="21"/>
      <c r="L203" s="21"/>
      <c r="M203" s="21"/>
      <c r="N203" s="21"/>
      <c r="O203" s="21"/>
      <c r="P203" s="21"/>
      <c r="Q203" s="21"/>
      <c r="R203" s="21"/>
      <c r="S203" s="21"/>
      <c r="T203" s="21"/>
      <c r="U203" s="21"/>
      <c r="V203" s="21"/>
      <c r="W203" s="21"/>
      <c r="X203" s="20"/>
      <c r="Y203" s="22" t="str">
        <f aca="false">IF(COUNTIF($F203:$J203,"Yes")+COUNTIF($F203:$J203,"No")=0,"",COUNTIF($F203:$J203,"Yes")/(COUNTIF($F203:$J203,"Yes")+COUNTIF($F203:$J203,"No")))</f>
        <v/>
      </c>
      <c r="Z203" s="22" t="str">
        <f aca="false">IF(COUNTIF($L203:$Q203,"Yes")+COUNTIF($L203:$Q203,"No")=0,"",COUNTIF($L203:$Q203,"Yes")/(COUNTIF($L203:$Q203,"Yes")+COUNTIF($L203:$Q203,"No")))</f>
        <v/>
      </c>
      <c r="AA203" s="22" t="str">
        <f aca="false">IF(COUNTIF($S203:$V203,"Yes")+COUNTIF($S203:$V203,"No")=0,"",COUNTIF($S203:$V203,"Yes")/(COUNTIF($S203:$V203,"Yes")+COUNTIF($S203:$V203,"No")))</f>
        <v/>
      </c>
      <c r="AB203" s="22" t="str">
        <f aca="false">IF(OR($C203="",IF($Y203="",0,WeightCX)+IF($Z203="",0,WeightIR)+IF($AA203="",0,WeightIN)=0),"",IF($AD203="Yes",0,(IF($Y203="",0,WeightCX*$Y203)+IF($Z203="",0,WeightIR*$Z203)+IF($AA203="",0,WeightIN*$AA203))/(IF($Y203="",0,WeightCX)+IF($Z203="",0,WeightIR)+IF($AA203="",0,WeightIN))))</f>
        <v/>
      </c>
      <c r="AC203" s="23" t="str">
        <f aca="false">IF($AB203="","",IF($AB203&gt;=BandExceeds,"Exceeds",IF($AB203&gt;=BandMeets,"Meets",IF($AB203&gt;=BandNI,"Needs improvement","Unsatisfactory"))))</f>
        <v/>
      </c>
      <c r="AD203" s="24" t="str">
        <f aca="false">IF($C203="","",IF(OR($K203="Yes",$R203="Yes",$W203="Yes"),"Yes","No"))</f>
        <v/>
      </c>
    </row>
    <row r="204" customFormat="false" ht="15" hidden="false" customHeight="false" outlineLevel="0" collapsed="false">
      <c r="A204" s="19"/>
      <c r="B204" s="20"/>
      <c r="C204" s="20"/>
      <c r="D204" s="20"/>
      <c r="E204" s="20"/>
      <c r="F204" s="21"/>
      <c r="G204" s="21"/>
      <c r="H204" s="21"/>
      <c r="I204" s="21"/>
      <c r="J204" s="21"/>
      <c r="K204" s="21"/>
      <c r="L204" s="21"/>
      <c r="M204" s="21"/>
      <c r="N204" s="21"/>
      <c r="O204" s="21"/>
      <c r="P204" s="21"/>
      <c r="Q204" s="21"/>
      <c r="R204" s="21"/>
      <c r="S204" s="21"/>
      <c r="T204" s="21"/>
      <c r="U204" s="21"/>
      <c r="V204" s="21"/>
      <c r="W204" s="21"/>
      <c r="X204" s="20"/>
      <c r="Y204" s="22" t="str">
        <f aca="false">IF(COUNTIF($F204:$J204,"Yes")+COUNTIF($F204:$J204,"No")=0,"",COUNTIF($F204:$J204,"Yes")/(COUNTIF($F204:$J204,"Yes")+COUNTIF($F204:$J204,"No")))</f>
        <v/>
      </c>
      <c r="Z204" s="22" t="str">
        <f aca="false">IF(COUNTIF($L204:$Q204,"Yes")+COUNTIF($L204:$Q204,"No")=0,"",COUNTIF($L204:$Q204,"Yes")/(COUNTIF($L204:$Q204,"Yes")+COUNTIF($L204:$Q204,"No")))</f>
        <v/>
      </c>
      <c r="AA204" s="22" t="str">
        <f aca="false">IF(COUNTIF($S204:$V204,"Yes")+COUNTIF($S204:$V204,"No")=0,"",COUNTIF($S204:$V204,"Yes")/(COUNTIF($S204:$V204,"Yes")+COUNTIF($S204:$V204,"No")))</f>
        <v/>
      </c>
      <c r="AB204" s="22" t="str">
        <f aca="false">IF(OR($C204="",IF($Y204="",0,WeightCX)+IF($Z204="",0,WeightIR)+IF($AA204="",0,WeightIN)=0),"",IF($AD204="Yes",0,(IF($Y204="",0,WeightCX*$Y204)+IF($Z204="",0,WeightIR*$Z204)+IF($AA204="",0,WeightIN*$AA204))/(IF($Y204="",0,WeightCX)+IF($Z204="",0,WeightIR)+IF($AA204="",0,WeightIN))))</f>
        <v/>
      </c>
      <c r="AC204" s="23" t="str">
        <f aca="false">IF($AB204="","",IF($AB204&gt;=BandExceeds,"Exceeds",IF($AB204&gt;=BandMeets,"Meets",IF($AB204&gt;=BandNI,"Needs improvement","Unsatisfactory"))))</f>
        <v/>
      </c>
      <c r="AD204" s="24" t="str">
        <f aca="false">IF($C204="","",IF(OR($K204="Yes",$R204="Yes",$W204="Yes"),"Yes","No"))</f>
        <v/>
      </c>
    </row>
    <row r="205" customFormat="false" ht="15" hidden="false" customHeight="false" outlineLevel="0" collapsed="false">
      <c r="A205" s="19"/>
      <c r="B205" s="20"/>
      <c r="C205" s="20"/>
      <c r="D205" s="20"/>
      <c r="E205" s="20"/>
      <c r="F205" s="21"/>
      <c r="G205" s="21"/>
      <c r="H205" s="21"/>
      <c r="I205" s="21"/>
      <c r="J205" s="21"/>
      <c r="K205" s="21"/>
      <c r="L205" s="21"/>
      <c r="M205" s="21"/>
      <c r="N205" s="21"/>
      <c r="O205" s="21"/>
      <c r="P205" s="21"/>
      <c r="Q205" s="21"/>
      <c r="R205" s="21"/>
      <c r="S205" s="21"/>
      <c r="T205" s="21"/>
      <c r="U205" s="21"/>
      <c r="V205" s="21"/>
      <c r="W205" s="21"/>
      <c r="X205" s="20"/>
      <c r="Y205" s="22" t="str">
        <f aca="false">IF(COUNTIF($F205:$J205,"Yes")+COUNTIF($F205:$J205,"No")=0,"",COUNTIF($F205:$J205,"Yes")/(COUNTIF($F205:$J205,"Yes")+COUNTIF($F205:$J205,"No")))</f>
        <v/>
      </c>
      <c r="Z205" s="22" t="str">
        <f aca="false">IF(COUNTIF($L205:$Q205,"Yes")+COUNTIF($L205:$Q205,"No")=0,"",COUNTIF($L205:$Q205,"Yes")/(COUNTIF($L205:$Q205,"Yes")+COUNTIF($L205:$Q205,"No")))</f>
        <v/>
      </c>
      <c r="AA205" s="22" t="str">
        <f aca="false">IF(COUNTIF($S205:$V205,"Yes")+COUNTIF($S205:$V205,"No")=0,"",COUNTIF($S205:$V205,"Yes")/(COUNTIF($S205:$V205,"Yes")+COUNTIF($S205:$V205,"No")))</f>
        <v/>
      </c>
      <c r="AB205" s="22" t="str">
        <f aca="false">IF(OR($C205="",IF($Y205="",0,WeightCX)+IF($Z205="",0,WeightIR)+IF($AA205="",0,WeightIN)=0),"",IF($AD205="Yes",0,(IF($Y205="",0,WeightCX*$Y205)+IF($Z205="",0,WeightIR*$Z205)+IF($AA205="",0,WeightIN*$AA205))/(IF($Y205="",0,WeightCX)+IF($Z205="",0,WeightIR)+IF($AA205="",0,WeightIN))))</f>
        <v/>
      </c>
      <c r="AC205" s="23" t="str">
        <f aca="false">IF($AB205="","",IF($AB205&gt;=BandExceeds,"Exceeds",IF($AB205&gt;=BandMeets,"Meets",IF($AB205&gt;=BandNI,"Needs improvement","Unsatisfactory"))))</f>
        <v/>
      </c>
      <c r="AD205" s="24" t="str">
        <f aca="false">IF($C205="","",IF(OR($K205="Yes",$R205="Yes",$W205="Yes"),"Yes","No"))</f>
        <v/>
      </c>
    </row>
    <row r="206" customFormat="false" ht="15" hidden="false" customHeight="false" outlineLevel="0" collapsed="false">
      <c r="A206" s="19"/>
      <c r="B206" s="20"/>
      <c r="C206" s="20"/>
      <c r="D206" s="20"/>
      <c r="E206" s="20"/>
      <c r="F206" s="21"/>
      <c r="G206" s="21"/>
      <c r="H206" s="21"/>
      <c r="I206" s="21"/>
      <c r="J206" s="21"/>
      <c r="K206" s="21"/>
      <c r="L206" s="21"/>
      <c r="M206" s="21"/>
      <c r="N206" s="21"/>
      <c r="O206" s="21"/>
      <c r="P206" s="21"/>
      <c r="Q206" s="21"/>
      <c r="R206" s="21"/>
      <c r="S206" s="21"/>
      <c r="T206" s="21"/>
      <c r="U206" s="21"/>
      <c r="V206" s="21"/>
      <c r="W206" s="21"/>
      <c r="X206" s="20"/>
      <c r="Y206" s="22" t="str">
        <f aca="false">IF(COUNTIF($F206:$J206,"Yes")+COUNTIF($F206:$J206,"No")=0,"",COUNTIF($F206:$J206,"Yes")/(COUNTIF($F206:$J206,"Yes")+COUNTIF($F206:$J206,"No")))</f>
        <v/>
      </c>
      <c r="Z206" s="22" t="str">
        <f aca="false">IF(COUNTIF($L206:$Q206,"Yes")+COUNTIF($L206:$Q206,"No")=0,"",COUNTIF($L206:$Q206,"Yes")/(COUNTIF($L206:$Q206,"Yes")+COUNTIF($L206:$Q206,"No")))</f>
        <v/>
      </c>
      <c r="AA206" s="22" t="str">
        <f aca="false">IF(COUNTIF($S206:$V206,"Yes")+COUNTIF($S206:$V206,"No")=0,"",COUNTIF($S206:$V206,"Yes")/(COUNTIF($S206:$V206,"Yes")+COUNTIF($S206:$V206,"No")))</f>
        <v/>
      </c>
      <c r="AB206" s="22" t="str">
        <f aca="false">IF(OR($C206="",IF($Y206="",0,WeightCX)+IF($Z206="",0,WeightIR)+IF($AA206="",0,WeightIN)=0),"",IF($AD206="Yes",0,(IF($Y206="",0,WeightCX*$Y206)+IF($Z206="",0,WeightIR*$Z206)+IF($AA206="",0,WeightIN*$AA206))/(IF($Y206="",0,WeightCX)+IF($Z206="",0,WeightIR)+IF($AA206="",0,WeightIN))))</f>
        <v/>
      </c>
      <c r="AC206" s="23" t="str">
        <f aca="false">IF($AB206="","",IF($AB206&gt;=BandExceeds,"Exceeds",IF($AB206&gt;=BandMeets,"Meets",IF($AB206&gt;=BandNI,"Needs improvement","Unsatisfactory"))))</f>
        <v/>
      </c>
      <c r="AD206" s="24" t="str">
        <f aca="false">IF($C206="","",IF(OR($K206="Yes",$R206="Yes",$W206="Yes"),"Yes","No"))</f>
        <v/>
      </c>
    </row>
    <row r="207" customFormat="false" ht="15" hidden="false" customHeight="false" outlineLevel="0" collapsed="false">
      <c r="A207" s="19"/>
      <c r="B207" s="20"/>
      <c r="C207" s="20"/>
      <c r="D207" s="20"/>
      <c r="E207" s="20"/>
      <c r="F207" s="21"/>
      <c r="G207" s="21"/>
      <c r="H207" s="21"/>
      <c r="I207" s="21"/>
      <c r="J207" s="21"/>
      <c r="K207" s="21"/>
      <c r="L207" s="21"/>
      <c r="M207" s="21"/>
      <c r="N207" s="21"/>
      <c r="O207" s="21"/>
      <c r="P207" s="21"/>
      <c r="Q207" s="21"/>
      <c r="R207" s="21"/>
      <c r="S207" s="21"/>
      <c r="T207" s="21"/>
      <c r="U207" s="21"/>
      <c r="V207" s="21"/>
      <c r="W207" s="21"/>
      <c r="X207" s="20"/>
      <c r="Y207" s="22" t="str">
        <f aca="false">IF(COUNTIF($F207:$J207,"Yes")+COUNTIF($F207:$J207,"No")=0,"",COUNTIF($F207:$J207,"Yes")/(COUNTIF($F207:$J207,"Yes")+COUNTIF($F207:$J207,"No")))</f>
        <v/>
      </c>
      <c r="Z207" s="22" t="str">
        <f aca="false">IF(COUNTIF($L207:$Q207,"Yes")+COUNTIF($L207:$Q207,"No")=0,"",COUNTIF($L207:$Q207,"Yes")/(COUNTIF($L207:$Q207,"Yes")+COUNTIF($L207:$Q207,"No")))</f>
        <v/>
      </c>
      <c r="AA207" s="22" t="str">
        <f aca="false">IF(COUNTIF($S207:$V207,"Yes")+COUNTIF($S207:$V207,"No")=0,"",COUNTIF($S207:$V207,"Yes")/(COUNTIF($S207:$V207,"Yes")+COUNTIF($S207:$V207,"No")))</f>
        <v/>
      </c>
      <c r="AB207" s="22" t="str">
        <f aca="false">IF(OR($C207="",IF($Y207="",0,WeightCX)+IF($Z207="",0,WeightIR)+IF($AA207="",0,WeightIN)=0),"",IF($AD207="Yes",0,(IF($Y207="",0,WeightCX*$Y207)+IF($Z207="",0,WeightIR*$Z207)+IF($AA207="",0,WeightIN*$AA207))/(IF($Y207="",0,WeightCX)+IF($Z207="",0,WeightIR)+IF($AA207="",0,WeightIN))))</f>
        <v/>
      </c>
      <c r="AC207" s="23" t="str">
        <f aca="false">IF($AB207="","",IF($AB207&gt;=BandExceeds,"Exceeds",IF($AB207&gt;=BandMeets,"Meets",IF($AB207&gt;=BandNI,"Needs improvement","Unsatisfactory"))))</f>
        <v/>
      </c>
      <c r="AD207" s="24" t="str">
        <f aca="false">IF($C207="","",IF(OR($K207="Yes",$R207="Yes",$W207="Yes"),"Yes","No"))</f>
        <v/>
      </c>
    </row>
    <row r="208" customFormat="false" ht="15" hidden="false" customHeight="false" outlineLevel="0" collapsed="false">
      <c r="A208" s="19"/>
      <c r="B208" s="20"/>
      <c r="C208" s="20"/>
      <c r="D208" s="20"/>
      <c r="E208" s="20"/>
      <c r="F208" s="21"/>
      <c r="G208" s="21"/>
      <c r="H208" s="21"/>
      <c r="I208" s="21"/>
      <c r="J208" s="21"/>
      <c r="K208" s="21"/>
      <c r="L208" s="21"/>
      <c r="M208" s="21"/>
      <c r="N208" s="21"/>
      <c r="O208" s="21"/>
      <c r="P208" s="21"/>
      <c r="Q208" s="21"/>
      <c r="R208" s="21"/>
      <c r="S208" s="21"/>
      <c r="T208" s="21"/>
      <c r="U208" s="21"/>
      <c r="V208" s="21"/>
      <c r="W208" s="21"/>
      <c r="X208" s="20"/>
      <c r="Y208" s="22" t="str">
        <f aca="false">IF(COUNTIF($F208:$J208,"Yes")+COUNTIF($F208:$J208,"No")=0,"",COUNTIF($F208:$J208,"Yes")/(COUNTIF($F208:$J208,"Yes")+COUNTIF($F208:$J208,"No")))</f>
        <v/>
      </c>
      <c r="Z208" s="22" t="str">
        <f aca="false">IF(COUNTIF($L208:$Q208,"Yes")+COUNTIF($L208:$Q208,"No")=0,"",COUNTIF($L208:$Q208,"Yes")/(COUNTIF($L208:$Q208,"Yes")+COUNTIF($L208:$Q208,"No")))</f>
        <v/>
      </c>
      <c r="AA208" s="22" t="str">
        <f aca="false">IF(COUNTIF($S208:$V208,"Yes")+COUNTIF($S208:$V208,"No")=0,"",COUNTIF($S208:$V208,"Yes")/(COUNTIF($S208:$V208,"Yes")+COUNTIF($S208:$V208,"No")))</f>
        <v/>
      </c>
      <c r="AB208" s="22" t="str">
        <f aca="false">IF(OR($C208="",IF($Y208="",0,WeightCX)+IF($Z208="",0,WeightIR)+IF($AA208="",0,WeightIN)=0),"",IF($AD208="Yes",0,(IF($Y208="",0,WeightCX*$Y208)+IF($Z208="",0,WeightIR*$Z208)+IF($AA208="",0,WeightIN*$AA208))/(IF($Y208="",0,WeightCX)+IF($Z208="",0,WeightIR)+IF($AA208="",0,WeightIN))))</f>
        <v/>
      </c>
      <c r="AC208" s="23" t="str">
        <f aca="false">IF($AB208="","",IF($AB208&gt;=BandExceeds,"Exceeds",IF($AB208&gt;=BandMeets,"Meets",IF($AB208&gt;=BandNI,"Needs improvement","Unsatisfactory"))))</f>
        <v/>
      </c>
      <c r="AD208" s="24" t="str">
        <f aca="false">IF($C208="","",IF(OR($K208="Yes",$R208="Yes",$W208="Yes"),"Yes","No"))</f>
        <v/>
      </c>
    </row>
    <row r="209" customFormat="false" ht="15" hidden="false" customHeight="false" outlineLevel="0" collapsed="false">
      <c r="A209" s="19"/>
      <c r="B209" s="20"/>
      <c r="C209" s="20"/>
      <c r="D209" s="20"/>
      <c r="E209" s="20"/>
      <c r="F209" s="21"/>
      <c r="G209" s="21"/>
      <c r="H209" s="21"/>
      <c r="I209" s="21"/>
      <c r="J209" s="21"/>
      <c r="K209" s="21"/>
      <c r="L209" s="21"/>
      <c r="M209" s="21"/>
      <c r="N209" s="21"/>
      <c r="O209" s="21"/>
      <c r="P209" s="21"/>
      <c r="Q209" s="21"/>
      <c r="R209" s="21"/>
      <c r="S209" s="21"/>
      <c r="T209" s="21"/>
      <c r="U209" s="21"/>
      <c r="V209" s="21"/>
      <c r="W209" s="21"/>
      <c r="X209" s="20"/>
      <c r="Y209" s="22" t="str">
        <f aca="false">IF(COUNTIF($F209:$J209,"Yes")+COUNTIF($F209:$J209,"No")=0,"",COUNTIF($F209:$J209,"Yes")/(COUNTIF($F209:$J209,"Yes")+COUNTIF($F209:$J209,"No")))</f>
        <v/>
      </c>
      <c r="Z209" s="22" t="str">
        <f aca="false">IF(COUNTIF($L209:$Q209,"Yes")+COUNTIF($L209:$Q209,"No")=0,"",COUNTIF($L209:$Q209,"Yes")/(COUNTIF($L209:$Q209,"Yes")+COUNTIF($L209:$Q209,"No")))</f>
        <v/>
      </c>
      <c r="AA209" s="22" t="str">
        <f aca="false">IF(COUNTIF($S209:$V209,"Yes")+COUNTIF($S209:$V209,"No")=0,"",COUNTIF($S209:$V209,"Yes")/(COUNTIF($S209:$V209,"Yes")+COUNTIF($S209:$V209,"No")))</f>
        <v/>
      </c>
      <c r="AB209" s="22" t="str">
        <f aca="false">IF(OR($C209="",IF($Y209="",0,WeightCX)+IF($Z209="",0,WeightIR)+IF($AA209="",0,WeightIN)=0),"",IF($AD209="Yes",0,(IF($Y209="",0,WeightCX*$Y209)+IF($Z209="",0,WeightIR*$Z209)+IF($AA209="",0,WeightIN*$AA209))/(IF($Y209="",0,WeightCX)+IF($Z209="",0,WeightIR)+IF($AA209="",0,WeightIN))))</f>
        <v/>
      </c>
      <c r="AC209" s="23" t="str">
        <f aca="false">IF($AB209="","",IF($AB209&gt;=BandExceeds,"Exceeds",IF($AB209&gt;=BandMeets,"Meets",IF($AB209&gt;=BandNI,"Needs improvement","Unsatisfactory"))))</f>
        <v/>
      </c>
      <c r="AD209" s="24" t="str">
        <f aca="false">IF($C209="","",IF(OR($K209="Yes",$R209="Yes",$W209="Yes"),"Yes","No"))</f>
        <v/>
      </c>
    </row>
    <row r="210" customFormat="false" ht="15" hidden="false" customHeight="false" outlineLevel="0" collapsed="false">
      <c r="A210" s="19"/>
      <c r="B210" s="20"/>
      <c r="C210" s="20"/>
      <c r="D210" s="20"/>
      <c r="E210" s="20"/>
      <c r="F210" s="21"/>
      <c r="G210" s="21"/>
      <c r="H210" s="21"/>
      <c r="I210" s="21"/>
      <c r="J210" s="21"/>
      <c r="K210" s="21"/>
      <c r="L210" s="21"/>
      <c r="M210" s="21"/>
      <c r="N210" s="21"/>
      <c r="O210" s="21"/>
      <c r="P210" s="21"/>
      <c r="Q210" s="21"/>
      <c r="R210" s="21"/>
      <c r="S210" s="21"/>
      <c r="T210" s="21"/>
      <c r="U210" s="21"/>
      <c r="V210" s="21"/>
      <c r="W210" s="21"/>
      <c r="X210" s="20"/>
      <c r="Y210" s="22" t="str">
        <f aca="false">IF(COUNTIF($F210:$J210,"Yes")+COUNTIF($F210:$J210,"No")=0,"",COUNTIF($F210:$J210,"Yes")/(COUNTIF($F210:$J210,"Yes")+COUNTIF($F210:$J210,"No")))</f>
        <v/>
      </c>
      <c r="Z210" s="22" t="str">
        <f aca="false">IF(COUNTIF($L210:$Q210,"Yes")+COUNTIF($L210:$Q210,"No")=0,"",COUNTIF($L210:$Q210,"Yes")/(COUNTIF($L210:$Q210,"Yes")+COUNTIF($L210:$Q210,"No")))</f>
        <v/>
      </c>
      <c r="AA210" s="22" t="str">
        <f aca="false">IF(COUNTIF($S210:$V210,"Yes")+COUNTIF($S210:$V210,"No")=0,"",COUNTIF($S210:$V210,"Yes")/(COUNTIF($S210:$V210,"Yes")+COUNTIF($S210:$V210,"No")))</f>
        <v/>
      </c>
      <c r="AB210" s="22" t="str">
        <f aca="false">IF(OR($C210="",IF($Y210="",0,WeightCX)+IF($Z210="",0,WeightIR)+IF($AA210="",0,WeightIN)=0),"",IF($AD210="Yes",0,(IF($Y210="",0,WeightCX*$Y210)+IF($Z210="",0,WeightIR*$Z210)+IF($AA210="",0,WeightIN*$AA210))/(IF($Y210="",0,WeightCX)+IF($Z210="",0,WeightIR)+IF($AA210="",0,WeightIN))))</f>
        <v/>
      </c>
      <c r="AC210" s="23" t="str">
        <f aca="false">IF($AB210="","",IF($AB210&gt;=BandExceeds,"Exceeds",IF($AB210&gt;=BandMeets,"Meets",IF($AB210&gt;=BandNI,"Needs improvement","Unsatisfactory"))))</f>
        <v/>
      </c>
      <c r="AD210" s="24" t="str">
        <f aca="false">IF($C210="","",IF(OR($K210="Yes",$R210="Yes",$W210="Yes"),"Yes","No"))</f>
        <v/>
      </c>
    </row>
    <row r="211" customFormat="false" ht="15" hidden="false" customHeight="false" outlineLevel="0" collapsed="false">
      <c r="A211" s="19"/>
      <c r="B211" s="20"/>
      <c r="C211" s="20"/>
      <c r="D211" s="20"/>
      <c r="E211" s="20"/>
      <c r="F211" s="21"/>
      <c r="G211" s="21"/>
      <c r="H211" s="21"/>
      <c r="I211" s="21"/>
      <c r="J211" s="21"/>
      <c r="K211" s="21"/>
      <c r="L211" s="21"/>
      <c r="M211" s="21"/>
      <c r="N211" s="21"/>
      <c r="O211" s="21"/>
      <c r="P211" s="21"/>
      <c r="Q211" s="21"/>
      <c r="R211" s="21"/>
      <c r="S211" s="21"/>
      <c r="T211" s="21"/>
      <c r="U211" s="21"/>
      <c r="V211" s="21"/>
      <c r="W211" s="21"/>
      <c r="X211" s="20"/>
      <c r="Y211" s="22" t="str">
        <f aca="false">IF(COUNTIF($F211:$J211,"Yes")+COUNTIF($F211:$J211,"No")=0,"",COUNTIF($F211:$J211,"Yes")/(COUNTIF($F211:$J211,"Yes")+COUNTIF($F211:$J211,"No")))</f>
        <v/>
      </c>
      <c r="Z211" s="22" t="str">
        <f aca="false">IF(COUNTIF($L211:$Q211,"Yes")+COUNTIF($L211:$Q211,"No")=0,"",COUNTIF($L211:$Q211,"Yes")/(COUNTIF($L211:$Q211,"Yes")+COUNTIF($L211:$Q211,"No")))</f>
        <v/>
      </c>
      <c r="AA211" s="22" t="str">
        <f aca="false">IF(COUNTIF($S211:$V211,"Yes")+COUNTIF($S211:$V211,"No")=0,"",COUNTIF($S211:$V211,"Yes")/(COUNTIF($S211:$V211,"Yes")+COUNTIF($S211:$V211,"No")))</f>
        <v/>
      </c>
      <c r="AB211" s="22" t="str">
        <f aca="false">IF(OR($C211="",IF($Y211="",0,WeightCX)+IF($Z211="",0,WeightIR)+IF($AA211="",0,WeightIN)=0),"",IF($AD211="Yes",0,(IF($Y211="",0,WeightCX*$Y211)+IF($Z211="",0,WeightIR*$Z211)+IF($AA211="",0,WeightIN*$AA211))/(IF($Y211="",0,WeightCX)+IF($Z211="",0,WeightIR)+IF($AA211="",0,WeightIN))))</f>
        <v/>
      </c>
      <c r="AC211" s="23" t="str">
        <f aca="false">IF($AB211="","",IF($AB211&gt;=BandExceeds,"Exceeds",IF($AB211&gt;=BandMeets,"Meets",IF($AB211&gt;=BandNI,"Needs improvement","Unsatisfactory"))))</f>
        <v/>
      </c>
      <c r="AD211" s="24" t="str">
        <f aca="false">IF($C211="","",IF(OR($K211="Yes",$R211="Yes",$W211="Yes"),"Yes","No"))</f>
        <v/>
      </c>
    </row>
    <row r="212" customFormat="false" ht="15" hidden="false" customHeight="false" outlineLevel="0" collapsed="false">
      <c r="A212" s="19"/>
      <c r="B212" s="20"/>
      <c r="C212" s="20"/>
      <c r="D212" s="20"/>
      <c r="E212" s="20"/>
      <c r="F212" s="21"/>
      <c r="G212" s="21"/>
      <c r="H212" s="21"/>
      <c r="I212" s="21"/>
      <c r="J212" s="21"/>
      <c r="K212" s="21"/>
      <c r="L212" s="21"/>
      <c r="M212" s="21"/>
      <c r="N212" s="21"/>
      <c r="O212" s="21"/>
      <c r="P212" s="21"/>
      <c r="Q212" s="21"/>
      <c r="R212" s="21"/>
      <c r="S212" s="21"/>
      <c r="T212" s="21"/>
      <c r="U212" s="21"/>
      <c r="V212" s="21"/>
      <c r="W212" s="21"/>
      <c r="X212" s="20"/>
      <c r="Y212" s="22" t="str">
        <f aca="false">IF(COUNTIF($F212:$J212,"Yes")+COUNTIF($F212:$J212,"No")=0,"",COUNTIF($F212:$J212,"Yes")/(COUNTIF($F212:$J212,"Yes")+COUNTIF($F212:$J212,"No")))</f>
        <v/>
      </c>
      <c r="Z212" s="22" t="str">
        <f aca="false">IF(COUNTIF($L212:$Q212,"Yes")+COUNTIF($L212:$Q212,"No")=0,"",COUNTIF($L212:$Q212,"Yes")/(COUNTIF($L212:$Q212,"Yes")+COUNTIF($L212:$Q212,"No")))</f>
        <v/>
      </c>
      <c r="AA212" s="22" t="str">
        <f aca="false">IF(COUNTIF($S212:$V212,"Yes")+COUNTIF($S212:$V212,"No")=0,"",COUNTIF($S212:$V212,"Yes")/(COUNTIF($S212:$V212,"Yes")+COUNTIF($S212:$V212,"No")))</f>
        <v/>
      </c>
      <c r="AB212" s="22" t="str">
        <f aca="false">IF(OR($C212="",IF($Y212="",0,WeightCX)+IF($Z212="",0,WeightIR)+IF($AA212="",0,WeightIN)=0),"",IF($AD212="Yes",0,(IF($Y212="",0,WeightCX*$Y212)+IF($Z212="",0,WeightIR*$Z212)+IF($AA212="",0,WeightIN*$AA212))/(IF($Y212="",0,WeightCX)+IF($Z212="",0,WeightIR)+IF($AA212="",0,WeightIN))))</f>
        <v/>
      </c>
      <c r="AC212" s="23" t="str">
        <f aca="false">IF($AB212="","",IF($AB212&gt;=BandExceeds,"Exceeds",IF($AB212&gt;=BandMeets,"Meets",IF($AB212&gt;=BandNI,"Needs improvement","Unsatisfactory"))))</f>
        <v/>
      </c>
      <c r="AD212" s="24" t="str">
        <f aca="false">IF($C212="","",IF(OR($K212="Yes",$R212="Yes",$W212="Yes"),"Yes","No"))</f>
        <v/>
      </c>
    </row>
    <row r="213" customFormat="false" ht="15" hidden="false" customHeight="false" outlineLevel="0" collapsed="false">
      <c r="A213" s="19"/>
      <c r="B213" s="20"/>
      <c r="C213" s="20"/>
      <c r="D213" s="20"/>
      <c r="E213" s="20"/>
      <c r="F213" s="21"/>
      <c r="G213" s="21"/>
      <c r="H213" s="21"/>
      <c r="I213" s="21"/>
      <c r="J213" s="21"/>
      <c r="K213" s="21"/>
      <c r="L213" s="21"/>
      <c r="M213" s="21"/>
      <c r="N213" s="21"/>
      <c r="O213" s="21"/>
      <c r="P213" s="21"/>
      <c r="Q213" s="21"/>
      <c r="R213" s="21"/>
      <c r="S213" s="21"/>
      <c r="T213" s="21"/>
      <c r="U213" s="21"/>
      <c r="V213" s="21"/>
      <c r="W213" s="21"/>
      <c r="X213" s="20"/>
      <c r="Y213" s="22" t="str">
        <f aca="false">IF(COUNTIF($F213:$J213,"Yes")+COUNTIF($F213:$J213,"No")=0,"",COUNTIF($F213:$J213,"Yes")/(COUNTIF($F213:$J213,"Yes")+COUNTIF($F213:$J213,"No")))</f>
        <v/>
      </c>
      <c r="Z213" s="22" t="str">
        <f aca="false">IF(COUNTIF($L213:$Q213,"Yes")+COUNTIF($L213:$Q213,"No")=0,"",COUNTIF($L213:$Q213,"Yes")/(COUNTIF($L213:$Q213,"Yes")+COUNTIF($L213:$Q213,"No")))</f>
        <v/>
      </c>
      <c r="AA213" s="22" t="str">
        <f aca="false">IF(COUNTIF($S213:$V213,"Yes")+COUNTIF($S213:$V213,"No")=0,"",COUNTIF($S213:$V213,"Yes")/(COUNTIF($S213:$V213,"Yes")+COUNTIF($S213:$V213,"No")))</f>
        <v/>
      </c>
      <c r="AB213" s="22" t="str">
        <f aca="false">IF(OR($C213="",IF($Y213="",0,WeightCX)+IF($Z213="",0,WeightIR)+IF($AA213="",0,WeightIN)=0),"",IF($AD213="Yes",0,(IF($Y213="",0,WeightCX*$Y213)+IF($Z213="",0,WeightIR*$Z213)+IF($AA213="",0,WeightIN*$AA213))/(IF($Y213="",0,WeightCX)+IF($Z213="",0,WeightIR)+IF($AA213="",0,WeightIN))))</f>
        <v/>
      </c>
      <c r="AC213" s="23" t="str">
        <f aca="false">IF($AB213="","",IF($AB213&gt;=BandExceeds,"Exceeds",IF($AB213&gt;=BandMeets,"Meets",IF($AB213&gt;=BandNI,"Needs improvement","Unsatisfactory"))))</f>
        <v/>
      </c>
      <c r="AD213" s="24" t="str">
        <f aca="false">IF($C213="","",IF(OR($K213="Yes",$R213="Yes",$W213="Yes"),"Yes","No"))</f>
        <v/>
      </c>
    </row>
    <row r="214" customFormat="false" ht="15" hidden="false" customHeight="false" outlineLevel="0" collapsed="false">
      <c r="A214" s="19"/>
      <c r="B214" s="20"/>
      <c r="C214" s="20"/>
      <c r="D214" s="20"/>
      <c r="E214" s="20"/>
      <c r="F214" s="21"/>
      <c r="G214" s="21"/>
      <c r="H214" s="21"/>
      <c r="I214" s="21"/>
      <c r="J214" s="21"/>
      <c r="K214" s="21"/>
      <c r="L214" s="21"/>
      <c r="M214" s="21"/>
      <c r="N214" s="21"/>
      <c r="O214" s="21"/>
      <c r="P214" s="21"/>
      <c r="Q214" s="21"/>
      <c r="R214" s="21"/>
      <c r="S214" s="21"/>
      <c r="T214" s="21"/>
      <c r="U214" s="21"/>
      <c r="V214" s="21"/>
      <c r="W214" s="21"/>
      <c r="X214" s="20"/>
      <c r="Y214" s="22" t="str">
        <f aca="false">IF(COUNTIF($F214:$J214,"Yes")+COUNTIF($F214:$J214,"No")=0,"",COUNTIF($F214:$J214,"Yes")/(COUNTIF($F214:$J214,"Yes")+COUNTIF($F214:$J214,"No")))</f>
        <v/>
      </c>
      <c r="Z214" s="22" t="str">
        <f aca="false">IF(COUNTIF($L214:$Q214,"Yes")+COUNTIF($L214:$Q214,"No")=0,"",COUNTIF($L214:$Q214,"Yes")/(COUNTIF($L214:$Q214,"Yes")+COUNTIF($L214:$Q214,"No")))</f>
        <v/>
      </c>
      <c r="AA214" s="22" t="str">
        <f aca="false">IF(COUNTIF($S214:$V214,"Yes")+COUNTIF($S214:$V214,"No")=0,"",COUNTIF($S214:$V214,"Yes")/(COUNTIF($S214:$V214,"Yes")+COUNTIF($S214:$V214,"No")))</f>
        <v/>
      </c>
      <c r="AB214" s="22" t="str">
        <f aca="false">IF(OR($C214="",IF($Y214="",0,WeightCX)+IF($Z214="",0,WeightIR)+IF($AA214="",0,WeightIN)=0),"",IF($AD214="Yes",0,(IF($Y214="",0,WeightCX*$Y214)+IF($Z214="",0,WeightIR*$Z214)+IF($AA214="",0,WeightIN*$AA214))/(IF($Y214="",0,WeightCX)+IF($Z214="",0,WeightIR)+IF($AA214="",0,WeightIN))))</f>
        <v/>
      </c>
      <c r="AC214" s="23" t="str">
        <f aca="false">IF($AB214="","",IF($AB214&gt;=BandExceeds,"Exceeds",IF($AB214&gt;=BandMeets,"Meets",IF($AB214&gt;=BandNI,"Needs improvement","Unsatisfactory"))))</f>
        <v/>
      </c>
      <c r="AD214" s="24" t="str">
        <f aca="false">IF($C214="","",IF(OR($K214="Yes",$R214="Yes",$W214="Yes"),"Yes","No"))</f>
        <v/>
      </c>
    </row>
    <row r="215" customFormat="false" ht="15" hidden="false" customHeight="false" outlineLevel="0" collapsed="false">
      <c r="A215" s="19"/>
      <c r="B215" s="20"/>
      <c r="C215" s="20"/>
      <c r="D215" s="20"/>
      <c r="E215" s="20"/>
      <c r="F215" s="21"/>
      <c r="G215" s="21"/>
      <c r="H215" s="21"/>
      <c r="I215" s="21"/>
      <c r="J215" s="21"/>
      <c r="K215" s="21"/>
      <c r="L215" s="21"/>
      <c r="M215" s="21"/>
      <c r="N215" s="21"/>
      <c r="O215" s="21"/>
      <c r="P215" s="21"/>
      <c r="Q215" s="21"/>
      <c r="R215" s="21"/>
      <c r="S215" s="21"/>
      <c r="T215" s="21"/>
      <c r="U215" s="21"/>
      <c r="V215" s="21"/>
      <c r="W215" s="21"/>
      <c r="X215" s="20"/>
      <c r="Y215" s="22" t="str">
        <f aca="false">IF(COUNTIF($F215:$J215,"Yes")+COUNTIF($F215:$J215,"No")=0,"",COUNTIF($F215:$J215,"Yes")/(COUNTIF($F215:$J215,"Yes")+COUNTIF($F215:$J215,"No")))</f>
        <v/>
      </c>
      <c r="Z215" s="22" t="str">
        <f aca="false">IF(COUNTIF($L215:$Q215,"Yes")+COUNTIF($L215:$Q215,"No")=0,"",COUNTIF($L215:$Q215,"Yes")/(COUNTIF($L215:$Q215,"Yes")+COUNTIF($L215:$Q215,"No")))</f>
        <v/>
      </c>
      <c r="AA215" s="22" t="str">
        <f aca="false">IF(COUNTIF($S215:$V215,"Yes")+COUNTIF($S215:$V215,"No")=0,"",COUNTIF($S215:$V215,"Yes")/(COUNTIF($S215:$V215,"Yes")+COUNTIF($S215:$V215,"No")))</f>
        <v/>
      </c>
      <c r="AB215" s="22" t="str">
        <f aca="false">IF(OR($C215="",IF($Y215="",0,WeightCX)+IF($Z215="",0,WeightIR)+IF($AA215="",0,WeightIN)=0),"",IF($AD215="Yes",0,(IF($Y215="",0,WeightCX*$Y215)+IF($Z215="",0,WeightIR*$Z215)+IF($AA215="",0,WeightIN*$AA215))/(IF($Y215="",0,WeightCX)+IF($Z215="",0,WeightIR)+IF($AA215="",0,WeightIN))))</f>
        <v/>
      </c>
      <c r="AC215" s="23" t="str">
        <f aca="false">IF($AB215="","",IF($AB215&gt;=BandExceeds,"Exceeds",IF($AB215&gt;=BandMeets,"Meets",IF($AB215&gt;=BandNI,"Needs improvement","Unsatisfactory"))))</f>
        <v/>
      </c>
      <c r="AD215" s="24" t="str">
        <f aca="false">IF($C215="","",IF(OR($K215="Yes",$R215="Yes",$W215="Yes"),"Yes","No"))</f>
        <v/>
      </c>
    </row>
    <row r="216" customFormat="false" ht="15" hidden="false" customHeight="false" outlineLevel="0" collapsed="false">
      <c r="A216" s="19"/>
      <c r="B216" s="20"/>
      <c r="C216" s="20"/>
      <c r="D216" s="20"/>
      <c r="E216" s="20"/>
      <c r="F216" s="21"/>
      <c r="G216" s="21"/>
      <c r="H216" s="21"/>
      <c r="I216" s="21"/>
      <c r="J216" s="21"/>
      <c r="K216" s="21"/>
      <c r="L216" s="21"/>
      <c r="M216" s="21"/>
      <c r="N216" s="21"/>
      <c r="O216" s="21"/>
      <c r="P216" s="21"/>
      <c r="Q216" s="21"/>
      <c r="R216" s="21"/>
      <c r="S216" s="21"/>
      <c r="T216" s="21"/>
      <c r="U216" s="21"/>
      <c r="V216" s="21"/>
      <c r="W216" s="21"/>
      <c r="X216" s="20"/>
      <c r="Y216" s="22" t="str">
        <f aca="false">IF(COUNTIF($F216:$J216,"Yes")+COUNTIF($F216:$J216,"No")=0,"",COUNTIF($F216:$J216,"Yes")/(COUNTIF($F216:$J216,"Yes")+COUNTIF($F216:$J216,"No")))</f>
        <v/>
      </c>
      <c r="Z216" s="22" t="str">
        <f aca="false">IF(COUNTIF($L216:$Q216,"Yes")+COUNTIF($L216:$Q216,"No")=0,"",COUNTIF($L216:$Q216,"Yes")/(COUNTIF($L216:$Q216,"Yes")+COUNTIF($L216:$Q216,"No")))</f>
        <v/>
      </c>
      <c r="AA216" s="22" t="str">
        <f aca="false">IF(COUNTIF($S216:$V216,"Yes")+COUNTIF($S216:$V216,"No")=0,"",COUNTIF($S216:$V216,"Yes")/(COUNTIF($S216:$V216,"Yes")+COUNTIF($S216:$V216,"No")))</f>
        <v/>
      </c>
      <c r="AB216" s="22" t="str">
        <f aca="false">IF(OR($C216="",IF($Y216="",0,WeightCX)+IF($Z216="",0,WeightIR)+IF($AA216="",0,WeightIN)=0),"",IF($AD216="Yes",0,(IF($Y216="",0,WeightCX*$Y216)+IF($Z216="",0,WeightIR*$Z216)+IF($AA216="",0,WeightIN*$AA216))/(IF($Y216="",0,WeightCX)+IF($Z216="",0,WeightIR)+IF($AA216="",0,WeightIN))))</f>
        <v/>
      </c>
      <c r="AC216" s="23" t="str">
        <f aca="false">IF($AB216="","",IF($AB216&gt;=BandExceeds,"Exceeds",IF($AB216&gt;=BandMeets,"Meets",IF($AB216&gt;=BandNI,"Needs improvement","Unsatisfactory"))))</f>
        <v/>
      </c>
      <c r="AD216" s="24" t="str">
        <f aca="false">IF($C216="","",IF(OR($K216="Yes",$R216="Yes",$W216="Yes"),"Yes","No"))</f>
        <v/>
      </c>
    </row>
    <row r="217" customFormat="false" ht="15" hidden="false" customHeight="false" outlineLevel="0" collapsed="false">
      <c r="A217" s="19"/>
      <c r="B217" s="20"/>
      <c r="C217" s="20"/>
      <c r="D217" s="20"/>
      <c r="E217" s="20"/>
      <c r="F217" s="21"/>
      <c r="G217" s="21"/>
      <c r="H217" s="21"/>
      <c r="I217" s="21"/>
      <c r="J217" s="21"/>
      <c r="K217" s="21"/>
      <c r="L217" s="21"/>
      <c r="M217" s="21"/>
      <c r="N217" s="21"/>
      <c r="O217" s="21"/>
      <c r="P217" s="21"/>
      <c r="Q217" s="21"/>
      <c r="R217" s="21"/>
      <c r="S217" s="21"/>
      <c r="T217" s="21"/>
      <c r="U217" s="21"/>
      <c r="V217" s="21"/>
      <c r="W217" s="21"/>
      <c r="X217" s="20"/>
      <c r="Y217" s="22" t="str">
        <f aca="false">IF(COUNTIF($F217:$J217,"Yes")+COUNTIF($F217:$J217,"No")=0,"",COUNTIF($F217:$J217,"Yes")/(COUNTIF($F217:$J217,"Yes")+COUNTIF($F217:$J217,"No")))</f>
        <v/>
      </c>
      <c r="Z217" s="22" t="str">
        <f aca="false">IF(COUNTIF($L217:$Q217,"Yes")+COUNTIF($L217:$Q217,"No")=0,"",COUNTIF($L217:$Q217,"Yes")/(COUNTIF($L217:$Q217,"Yes")+COUNTIF($L217:$Q217,"No")))</f>
        <v/>
      </c>
      <c r="AA217" s="22" t="str">
        <f aca="false">IF(COUNTIF($S217:$V217,"Yes")+COUNTIF($S217:$V217,"No")=0,"",COUNTIF($S217:$V217,"Yes")/(COUNTIF($S217:$V217,"Yes")+COUNTIF($S217:$V217,"No")))</f>
        <v/>
      </c>
      <c r="AB217" s="22" t="str">
        <f aca="false">IF(OR($C217="",IF($Y217="",0,WeightCX)+IF($Z217="",0,WeightIR)+IF($AA217="",0,WeightIN)=0),"",IF($AD217="Yes",0,(IF($Y217="",0,WeightCX*$Y217)+IF($Z217="",0,WeightIR*$Z217)+IF($AA217="",0,WeightIN*$AA217))/(IF($Y217="",0,WeightCX)+IF($Z217="",0,WeightIR)+IF($AA217="",0,WeightIN))))</f>
        <v/>
      </c>
      <c r="AC217" s="23" t="str">
        <f aca="false">IF($AB217="","",IF($AB217&gt;=BandExceeds,"Exceeds",IF($AB217&gt;=BandMeets,"Meets",IF($AB217&gt;=BandNI,"Needs improvement","Unsatisfactory"))))</f>
        <v/>
      </c>
      <c r="AD217" s="24" t="str">
        <f aca="false">IF($C217="","",IF(OR($K217="Yes",$R217="Yes",$W217="Yes"),"Yes","No"))</f>
        <v/>
      </c>
    </row>
    <row r="218" customFormat="false" ht="15" hidden="false" customHeight="false" outlineLevel="0" collapsed="false">
      <c r="A218" s="19"/>
      <c r="B218" s="20"/>
      <c r="C218" s="20"/>
      <c r="D218" s="20"/>
      <c r="E218" s="20"/>
      <c r="F218" s="21"/>
      <c r="G218" s="21"/>
      <c r="H218" s="21"/>
      <c r="I218" s="21"/>
      <c r="J218" s="21"/>
      <c r="K218" s="21"/>
      <c r="L218" s="21"/>
      <c r="M218" s="21"/>
      <c r="N218" s="21"/>
      <c r="O218" s="21"/>
      <c r="P218" s="21"/>
      <c r="Q218" s="21"/>
      <c r="R218" s="21"/>
      <c r="S218" s="21"/>
      <c r="T218" s="21"/>
      <c r="U218" s="21"/>
      <c r="V218" s="21"/>
      <c r="W218" s="21"/>
      <c r="X218" s="20"/>
      <c r="Y218" s="22" t="str">
        <f aca="false">IF(COUNTIF($F218:$J218,"Yes")+COUNTIF($F218:$J218,"No")=0,"",COUNTIF($F218:$J218,"Yes")/(COUNTIF($F218:$J218,"Yes")+COUNTIF($F218:$J218,"No")))</f>
        <v/>
      </c>
      <c r="Z218" s="22" t="str">
        <f aca="false">IF(COUNTIF($L218:$Q218,"Yes")+COUNTIF($L218:$Q218,"No")=0,"",COUNTIF($L218:$Q218,"Yes")/(COUNTIF($L218:$Q218,"Yes")+COUNTIF($L218:$Q218,"No")))</f>
        <v/>
      </c>
      <c r="AA218" s="22" t="str">
        <f aca="false">IF(COUNTIF($S218:$V218,"Yes")+COUNTIF($S218:$V218,"No")=0,"",COUNTIF($S218:$V218,"Yes")/(COUNTIF($S218:$V218,"Yes")+COUNTIF($S218:$V218,"No")))</f>
        <v/>
      </c>
      <c r="AB218" s="22" t="str">
        <f aca="false">IF(OR($C218="",IF($Y218="",0,WeightCX)+IF($Z218="",0,WeightIR)+IF($AA218="",0,WeightIN)=0),"",IF($AD218="Yes",0,(IF($Y218="",0,WeightCX*$Y218)+IF($Z218="",0,WeightIR*$Z218)+IF($AA218="",0,WeightIN*$AA218))/(IF($Y218="",0,WeightCX)+IF($Z218="",0,WeightIR)+IF($AA218="",0,WeightIN))))</f>
        <v/>
      </c>
      <c r="AC218" s="23" t="str">
        <f aca="false">IF($AB218="","",IF($AB218&gt;=BandExceeds,"Exceeds",IF($AB218&gt;=BandMeets,"Meets",IF($AB218&gt;=BandNI,"Needs improvement","Unsatisfactory"))))</f>
        <v/>
      </c>
      <c r="AD218" s="24" t="str">
        <f aca="false">IF($C218="","",IF(OR($K218="Yes",$R218="Yes",$W218="Yes"),"Yes","No"))</f>
        <v/>
      </c>
    </row>
    <row r="219" customFormat="false" ht="15" hidden="false" customHeight="false" outlineLevel="0" collapsed="false">
      <c r="A219" s="19"/>
      <c r="B219" s="20"/>
      <c r="C219" s="20"/>
      <c r="D219" s="20"/>
      <c r="E219" s="20"/>
      <c r="F219" s="21"/>
      <c r="G219" s="21"/>
      <c r="H219" s="21"/>
      <c r="I219" s="21"/>
      <c r="J219" s="21"/>
      <c r="K219" s="21"/>
      <c r="L219" s="21"/>
      <c r="M219" s="21"/>
      <c r="N219" s="21"/>
      <c r="O219" s="21"/>
      <c r="P219" s="21"/>
      <c r="Q219" s="21"/>
      <c r="R219" s="21"/>
      <c r="S219" s="21"/>
      <c r="T219" s="21"/>
      <c r="U219" s="21"/>
      <c r="V219" s="21"/>
      <c r="W219" s="21"/>
      <c r="X219" s="20"/>
      <c r="Y219" s="22" t="str">
        <f aca="false">IF(COUNTIF($F219:$J219,"Yes")+COUNTIF($F219:$J219,"No")=0,"",COUNTIF($F219:$J219,"Yes")/(COUNTIF($F219:$J219,"Yes")+COUNTIF($F219:$J219,"No")))</f>
        <v/>
      </c>
      <c r="Z219" s="22" t="str">
        <f aca="false">IF(COUNTIF($L219:$Q219,"Yes")+COUNTIF($L219:$Q219,"No")=0,"",COUNTIF($L219:$Q219,"Yes")/(COUNTIF($L219:$Q219,"Yes")+COUNTIF($L219:$Q219,"No")))</f>
        <v/>
      </c>
      <c r="AA219" s="22" t="str">
        <f aca="false">IF(COUNTIF($S219:$V219,"Yes")+COUNTIF($S219:$V219,"No")=0,"",COUNTIF($S219:$V219,"Yes")/(COUNTIF($S219:$V219,"Yes")+COUNTIF($S219:$V219,"No")))</f>
        <v/>
      </c>
      <c r="AB219" s="22" t="str">
        <f aca="false">IF(OR($C219="",IF($Y219="",0,WeightCX)+IF($Z219="",0,WeightIR)+IF($AA219="",0,WeightIN)=0),"",IF($AD219="Yes",0,(IF($Y219="",0,WeightCX*$Y219)+IF($Z219="",0,WeightIR*$Z219)+IF($AA219="",0,WeightIN*$AA219))/(IF($Y219="",0,WeightCX)+IF($Z219="",0,WeightIR)+IF($AA219="",0,WeightIN))))</f>
        <v/>
      </c>
      <c r="AC219" s="23" t="str">
        <f aca="false">IF($AB219="","",IF($AB219&gt;=BandExceeds,"Exceeds",IF($AB219&gt;=BandMeets,"Meets",IF($AB219&gt;=BandNI,"Needs improvement","Unsatisfactory"))))</f>
        <v/>
      </c>
      <c r="AD219" s="24" t="str">
        <f aca="false">IF($C219="","",IF(OR($K219="Yes",$R219="Yes",$W219="Yes"),"Yes","No"))</f>
        <v/>
      </c>
    </row>
    <row r="220" customFormat="false" ht="15" hidden="false" customHeight="false" outlineLevel="0" collapsed="false">
      <c r="A220" s="19"/>
      <c r="B220" s="20"/>
      <c r="C220" s="20"/>
      <c r="D220" s="20"/>
      <c r="E220" s="20"/>
      <c r="F220" s="21"/>
      <c r="G220" s="21"/>
      <c r="H220" s="21"/>
      <c r="I220" s="21"/>
      <c r="J220" s="21"/>
      <c r="K220" s="21"/>
      <c r="L220" s="21"/>
      <c r="M220" s="21"/>
      <c r="N220" s="21"/>
      <c r="O220" s="21"/>
      <c r="P220" s="21"/>
      <c r="Q220" s="21"/>
      <c r="R220" s="21"/>
      <c r="S220" s="21"/>
      <c r="T220" s="21"/>
      <c r="U220" s="21"/>
      <c r="V220" s="21"/>
      <c r="W220" s="21"/>
      <c r="X220" s="20"/>
      <c r="Y220" s="22" t="str">
        <f aca="false">IF(COUNTIF($F220:$J220,"Yes")+COUNTIF($F220:$J220,"No")=0,"",COUNTIF($F220:$J220,"Yes")/(COUNTIF($F220:$J220,"Yes")+COUNTIF($F220:$J220,"No")))</f>
        <v/>
      </c>
      <c r="Z220" s="22" t="str">
        <f aca="false">IF(COUNTIF($L220:$Q220,"Yes")+COUNTIF($L220:$Q220,"No")=0,"",COUNTIF($L220:$Q220,"Yes")/(COUNTIF($L220:$Q220,"Yes")+COUNTIF($L220:$Q220,"No")))</f>
        <v/>
      </c>
      <c r="AA220" s="22" t="str">
        <f aca="false">IF(COUNTIF($S220:$V220,"Yes")+COUNTIF($S220:$V220,"No")=0,"",COUNTIF($S220:$V220,"Yes")/(COUNTIF($S220:$V220,"Yes")+COUNTIF($S220:$V220,"No")))</f>
        <v/>
      </c>
      <c r="AB220" s="22" t="str">
        <f aca="false">IF(OR($C220="",IF($Y220="",0,WeightCX)+IF($Z220="",0,WeightIR)+IF($AA220="",0,WeightIN)=0),"",IF($AD220="Yes",0,(IF($Y220="",0,WeightCX*$Y220)+IF($Z220="",0,WeightIR*$Z220)+IF($AA220="",0,WeightIN*$AA220))/(IF($Y220="",0,WeightCX)+IF($Z220="",0,WeightIR)+IF($AA220="",0,WeightIN))))</f>
        <v/>
      </c>
      <c r="AC220" s="23" t="str">
        <f aca="false">IF($AB220="","",IF($AB220&gt;=BandExceeds,"Exceeds",IF($AB220&gt;=BandMeets,"Meets",IF($AB220&gt;=BandNI,"Needs improvement","Unsatisfactory"))))</f>
        <v/>
      </c>
      <c r="AD220" s="24" t="str">
        <f aca="false">IF($C220="","",IF(OR($K220="Yes",$R220="Yes",$W220="Yes"),"Yes","No"))</f>
        <v/>
      </c>
    </row>
    <row r="221" customFormat="false" ht="15" hidden="false" customHeight="false" outlineLevel="0" collapsed="false">
      <c r="A221" s="19"/>
      <c r="B221" s="20"/>
      <c r="C221" s="20"/>
      <c r="D221" s="20"/>
      <c r="E221" s="20"/>
      <c r="F221" s="21"/>
      <c r="G221" s="21"/>
      <c r="H221" s="21"/>
      <c r="I221" s="21"/>
      <c r="J221" s="21"/>
      <c r="K221" s="21"/>
      <c r="L221" s="21"/>
      <c r="M221" s="21"/>
      <c r="N221" s="21"/>
      <c r="O221" s="21"/>
      <c r="P221" s="21"/>
      <c r="Q221" s="21"/>
      <c r="R221" s="21"/>
      <c r="S221" s="21"/>
      <c r="T221" s="21"/>
      <c r="U221" s="21"/>
      <c r="V221" s="21"/>
      <c r="W221" s="21"/>
      <c r="X221" s="20"/>
      <c r="Y221" s="22" t="str">
        <f aca="false">IF(COUNTIF($F221:$J221,"Yes")+COUNTIF($F221:$J221,"No")=0,"",COUNTIF($F221:$J221,"Yes")/(COUNTIF($F221:$J221,"Yes")+COUNTIF($F221:$J221,"No")))</f>
        <v/>
      </c>
      <c r="Z221" s="22" t="str">
        <f aca="false">IF(COUNTIF($L221:$Q221,"Yes")+COUNTIF($L221:$Q221,"No")=0,"",COUNTIF($L221:$Q221,"Yes")/(COUNTIF($L221:$Q221,"Yes")+COUNTIF($L221:$Q221,"No")))</f>
        <v/>
      </c>
      <c r="AA221" s="22" t="str">
        <f aca="false">IF(COUNTIF($S221:$V221,"Yes")+COUNTIF($S221:$V221,"No")=0,"",COUNTIF($S221:$V221,"Yes")/(COUNTIF($S221:$V221,"Yes")+COUNTIF($S221:$V221,"No")))</f>
        <v/>
      </c>
      <c r="AB221" s="22" t="str">
        <f aca="false">IF(OR($C221="",IF($Y221="",0,WeightCX)+IF($Z221="",0,WeightIR)+IF($AA221="",0,WeightIN)=0),"",IF($AD221="Yes",0,(IF($Y221="",0,WeightCX*$Y221)+IF($Z221="",0,WeightIR*$Z221)+IF($AA221="",0,WeightIN*$AA221))/(IF($Y221="",0,WeightCX)+IF($Z221="",0,WeightIR)+IF($AA221="",0,WeightIN))))</f>
        <v/>
      </c>
      <c r="AC221" s="23" t="str">
        <f aca="false">IF($AB221="","",IF($AB221&gt;=BandExceeds,"Exceeds",IF($AB221&gt;=BandMeets,"Meets",IF($AB221&gt;=BandNI,"Needs improvement","Unsatisfactory"))))</f>
        <v/>
      </c>
      <c r="AD221" s="24" t="str">
        <f aca="false">IF($C221="","",IF(OR($K221="Yes",$R221="Yes",$W221="Yes"),"Yes","No"))</f>
        <v/>
      </c>
    </row>
    <row r="222" customFormat="false" ht="15" hidden="false" customHeight="false" outlineLevel="0" collapsed="false">
      <c r="A222" s="19"/>
      <c r="B222" s="20"/>
      <c r="C222" s="20"/>
      <c r="D222" s="20"/>
      <c r="E222" s="20"/>
      <c r="F222" s="21"/>
      <c r="G222" s="21"/>
      <c r="H222" s="21"/>
      <c r="I222" s="21"/>
      <c r="J222" s="21"/>
      <c r="K222" s="21"/>
      <c r="L222" s="21"/>
      <c r="M222" s="21"/>
      <c r="N222" s="21"/>
      <c r="O222" s="21"/>
      <c r="P222" s="21"/>
      <c r="Q222" s="21"/>
      <c r="R222" s="21"/>
      <c r="S222" s="21"/>
      <c r="T222" s="21"/>
      <c r="U222" s="21"/>
      <c r="V222" s="21"/>
      <c r="W222" s="21"/>
      <c r="X222" s="20"/>
      <c r="Y222" s="22" t="str">
        <f aca="false">IF(COUNTIF($F222:$J222,"Yes")+COUNTIF($F222:$J222,"No")=0,"",COUNTIF($F222:$J222,"Yes")/(COUNTIF($F222:$J222,"Yes")+COUNTIF($F222:$J222,"No")))</f>
        <v/>
      </c>
      <c r="Z222" s="22" t="str">
        <f aca="false">IF(COUNTIF($L222:$Q222,"Yes")+COUNTIF($L222:$Q222,"No")=0,"",COUNTIF($L222:$Q222,"Yes")/(COUNTIF($L222:$Q222,"Yes")+COUNTIF($L222:$Q222,"No")))</f>
        <v/>
      </c>
      <c r="AA222" s="22" t="str">
        <f aca="false">IF(COUNTIF($S222:$V222,"Yes")+COUNTIF($S222:$V222,"No")=0,"",COUNTIF($S222:$V222,"Yes")/(COUNTIF($S222:$V222,"Yes")+COUNTIF($S222:$V222,"No")))</f>
        <v/>
      </c>
      <c r="AB222" s="22" t="str">
        <f aca="false">IF(OR($C222="",IF($Y222="",0,WeightCX)+IF($Z222="",0,WeightIR)+IF($AA222="",0,WeightIN)=0),"",IF($AD222="Yes",0,(IF($Y222="",0,WeightCX*$Y222)+IF($Z222="",0,WeightIR*$Z222)+IF($AA222="",0,WeightIN*$AA222))/(IF($Y222="",0,WeightCX)+IF($Z222="",0,WeightIR)+IF($AA222="",0,WeightIN))))</f>
        <v/>
      </c>
      <c r="AC222" s="23" t="str">
        <f aca="false">IF($AB222="","",IF($AB222&gt;=BandExceeds,"Exceeds",IF($AB222&gt;=BandMeets,"Meets",IF($AB222&gt;=BandNI,"Needs improvement","Unsatisfactory"))))</f>
        <v/>
      </c>
      <c r="AD222" s="24" t="str">
        <f aca="false">IF($C222="","",IF(OR($K222="Yes",$R222="Yes",$W222="Yes"),"Yes","No"))</f>
        <v/>
      </c>
    </row>
    <row r="223" customFormat="false" ht="15" hidden="false" customHeight="false" outlineLevel="0" collapsed="false">
      <c r="A223" s="19"/>
      <c r="B223" s="20"/>
      <c r="C223" s="20"/>
      <c r="D223" s="20"/>
      <c r="E223" s="20"/>
      <c r="F223" s="21"/>
      <c r="G223" s="21"/>
      <c r="H223" s="21"/>
      <c r="I223" s="21"/>
      <c r="J223" s="21"/>
      <c r="K223" s="21"/>
      <c r="L223" s="21"/>
      <c r="M223" s="21"/>
      <c r="N223" s="21"/>
      <c r="O223" s="21"/>
      <c r="P223" s="21"/>
      <c r="Q223" s="21"/>
      <c r="R223" s="21"/>
      <c r="S223" s="21"/>
      <c r="T223" s="21"/>
      <c r="U223" s="21"/>
      <c r="V223" s="21"/>
      <c r="W223" s="21"/>
      <c r="X223" s="20"/>
      <c r="Y223" s="22" t="str">
        <f aca="false">IF(COUNTIF($F223:$J223,"Yes")+COUNTIF($F223:$J223,"No")=0,"",COUNTIF($F223:$J223,"Yes")/(COUNTIF($F223:$J223,"Yes")+COUNTIF($F223:$J223,"No")))</f>
        <v/>
      </c>
      <c r="Z223" s="22" t="str">
        <f aca="false">IF(COUNTIF($L223:$Q223,"Yes")+COUNTIF($L223:$Q223,"No")=0,"",COUNTIF($L223:$Q223,"Yes")/(COUNTIF($L223:$Q223,"Yes")+COUNTIF($L223:$Q223,"No")))</f>
        <v/>
      </c>
      <c r="AA223" s="22" t="str">
        <f aca="false">IF(COUNTIF($S223:$V223,"Yes")+COUNTIF($S223:$V223,"No")=0,"",COUNTIF($S223:$V223,"Yes")/(COUNTIF($S223:$V223,"Yes")+COUNTIF($S223:$V223,"No")))</f>
        <v/>
      </c>
      <c r="AB223" s="22" t="str">
        <f aca="false">IF(OR($C223="",IF($Y223="",0,WeightCX)+IF($Z223="",0,WeightIR)+IF($AA223="",0,WeightIN)=0),"",IF($AD223="Yes",0,(IF($Y223="",0,WeightCX*$Y223)+IF($Z223="",0,WeightIR*$Z223)+IF($AA223="",0,WeightIN*$AA223))/(IF($Y223="",0,WeightCX)+IF($Z223="",0,WeightIR)+IF($AA223="",0,WeightIN))))</f>
        <v/>
      </c>
      <c r="AC223" s="23" t="str">
        <f aca="false">IF($AB223="","",IF($AB223&gt;=BandExceeds,"Exceeds",IF($AB223&gt;=BandMeets,"Meets",IF($AB223&gt;=BandNI,"Needs improvement","Unsatisfactory"))))</f>
        <v/>
      </c>
      <c r="AD223" s="24" t="str">
        <f aca="false">IF($C223="","",IF(OR($K223="Yes",$R223="Yes",$W223="Yes"),"Yes","No"))</f>
        <v/>
      </c>
    </row>
    <row r="224" customFormat="false" ht="15" hidden="false" customHeight="false" outlineLevel="0" collapsed="false">
      <c r="A224" s="19"/>
      <c r="B224" s="20"/>
      <c r="C224" s="20"/>
      <c r="D224" s="20"/>
      <c r="E224" s="20"/>
      <c r="F224" s="21"/>
      <c r="G224" s="21"/>
      <c r="H224" s="21"/>
      <c r="I224" s="21"/>
      <c r="J224" s="21"/>
      <c r="K224" s="21"/>
      <c r="L224" s="21"/>
      <c r="M224" s="21"/>
      <c r="N224" s="21"/>
      <c r="O224" s="21"/>
      <c r="P224" s="21"/>
      <c r="Q224" s="21"/>
      <c r="R224" s="21"/>
      <c r="S224" s="21"/>
      <c r="T224" s="21"/>
      <c r="U224" s="21"/>
      <c r="V224" s="21"/>
      <c r="W224" s="21"/>
      <c r="X224" s="20"/>
      <c r="Y224" s="22" t="str">
        <f aca="false">IF(COUNTIF($F224:$J224,"Yes")+COUNTIF($F224:$J224,"No")=0,"",COUNTIF($F224:$J224,"Yes")/(COUNTIF($F224:$J224,"Yes")+COUNTIF($F224:$J224,"No")))</f>
        <v/>
      </c>
      <c r="Z224" s="22" t="str">
        <f aca="false">IF(COUNTIF($L224:$Q224,"Yes")+COUNTIF($L224:$Q224,"No")=0,"",COUNTIF($L224:$Q224,"Yes")/(COUNTIF($L224:$Q224,"Yes")+COUNTIF($L224:$Q224,"No")))</f>
        <v/>
      </c>
      <c r="AA224" s="22" t="str">
        <f aca="false">IF(COUNTIF($S224:$V224,"Yes")+COUNTIF($S224:$V224,"No")=0,"",COUNTIF($S224:$V224,"Yes")/(COUNTIF($S224:$V224,"Yes")+COUNTIF($S224:$V224,"No")))</f>
        <v/>
      </c>
      <c r="AB224" s="22" t="str">
        <f aca="false">IF(OR($C224="",IF($Y224="",0,WeightCX)+IF($Z224="",0,WeightIR)+IF($AA224="",0,WeightIN)=0),"",IF($AD224="Yes",0,(IF($Y224="",0,WeightCX*$Y224)+IF($Z224="",0,WeightIR*$Z224)+IF($AA224="",0,WeightIN*$AA224))/(IF($Y224="",0,WeightCX)+IF($Z224="",0,WeightIR)+IF($AA224="",0,WeightIN))))</f>
        <v/>
      </c>
      <c r="AC224" s="23" t="str">
        <f aca="false">IF($AB224="","",IF($AB224&gt;=BandExceeds,"Exceeds",IF($AB224&gt;=BandMeets,"Meets",IF($AB224&gt;=BandNI,"Needs improvement","Unsatisfactory"))))</f>
        <v/>
      </c>
      <c r="AD224" s="24" t="str">
        <f aca="false">IF($C224="","",IF(OR($K224="Yes",$R224="Yes",$W224="Yes"),"Yes","No"))</f>
        <v/>
      </c>
    </row>
    <row r="225" customFormat="false" ht="15" hidden="false" customHeight="false" outlineLevel="0" collapsed="false">
      <c r="A225" s="19"/>
      <c r="B225" s="20"/>
      <c r="C225" s="20"/>
      <c r="D225" s="20"/>
      <c r="E225" s="20"/>
      <c r="F225" s="21"/>
      <c r="G225" s="21"/>
      <c r="H225" s="21"/>
      <c r="I225" s="21"/>
      <c r="J225" s="21"/>
      <c r="K225" s="21"/>
      <c r="L225" s="21"/>
      <c r="M225" s="21"/>
      <c r="N225" s="21"/>
      <c r="O225" s="21"/>
      <c r="P225" s="21"/>
      <c r="Q225" s="21"/>
      <c r="R225" s="21"/>
      <c r="S225" s="21"/>
      <c r="T225" s="21"/>
      <c r="U225" s="21"/>
      <c r="V225" s="21"/>
      <c r="W225" s="21"/>
      <c r="X225" s="20"/>
      <c r="Y225" s="22" t="str">
        <f aca="false">IF(COUNTIF($F225:$J225,"Yes")+COUNTIF($F225:$J225,"No")=0,"",COUNTIF($F225:$J225,"Yes")/(COUNTIF($F225:$J225,"Yes")+COUNTIF($F225:$J225,"No")))</f>
        <v/>
      </c>
      <c r="Z225" s="22" t="str">
        <f aca="false">IF(COUNTIF($L225:$Q225,"Yes")+COUNTIF($L225:$Q225,"No")=0,"",COUNTIF($L225:$Q225,"Yes")/(COUNTIF($L225:$Q225,"Yes")+COUNTIF($L225:$Q225,"No")))</f>
        <v/>
      </c>
      <c r="AA225" s="22" t="str">
        <f aca="false">IF(COUNTIF($S225:$V225,"Yes")+COUNTIF($S225:$V225,"No")=0,"",COUNTIF($S225:$V225,"Yes")/(COUNTIF($S225:$V225,"Yes")+COUNTIF($S225:$V225,"No")))</f>
        <v/>
      </c>
      <c r="AB225" s="22" t="str">
        <f aca="false">IF(OR($C225="",IF($Y225="",0,WeightCX)+IF($Z225="",0,WeightIR)+IF($AA225="",0,WeightIN)=0),"",IF($AD225="Yes",0,(IF($Y225="",0,WeightCX*$Y225)+IF($Z225="",0,WeightIR*$Z225)+IF($AA225="",0,WeightIN*$AA225))/(IF($Y225="",0,WeightCX)+IF($Z225="",0,WeightIR)+IF($AA225="",0,WeightIN))))</f>
        <v/>
      </c>
      <c r="AC225" s="23" t="str">
        <f aca="false">IF($AB225="","",IF($AB225&gt;=BandExceeds,"Exceeds",IF($AB225&gt;=BandMeets,"Meets",IF($AB225&gt;=BandNI,"Needs improvement","Unsatisfactory"))))</f>
        <v/>
      </c>
      <c r="AD225" s="24" t="str">
        <f aca="false">IF($C225="","",IF(OR($K225="Yes",$R225="Yes",$W225="Yes"),"Yes","No"))</f>
        <v/>
      </c>
    </row>
    <row r="226" customFormat="false" ht="15" hidden="false" customHeight="false" outlineLevel="0" collapsed="false">
      <c r="A226" s="19"/>
      <c r="B226" s="20"/>
      <c r="C226" s="20"/>
      <c r="D226" s="20"/>
      <c r="E226" s="20"/>
      <c r="F226" s="21"/>
      <c r="G226" s="21"/>
      <c r="H226" s="21"/>
      <c r="I226" s="21"/>
      <c r="J226" s="21"/>
      <c r="K226" s="21"/>
      <c r="L226" s="21"/>
      <c r="M226" s="21"/>
      <c r="N226" s="21"/>
      <c r="O226" s="21"/>
      <c r="P226" s="21"/>
      <c r="Q226" s="21"/>
      <c r="R226" s="21"/>
      <c r="S226" s="21"/>
      <c r="T226" s="21"/>
      <c r="U226" s="21"/>
      <c r="V226" s="21"/>
      <c r="W226" s="21"/>
      <c r="X226" s="20"/>
      <c r="Y226" s="22" t="str">
        <f aca="false">IF(COUNTIF($F226:$J226,"Yes")+COUNTIF($F226:$J226,"No")=0,"",COUNTIF($F226:$J226,"Yes")/(COUNTIF($F226:$J226,"Yes")+COUNTIF($F226:$J226,"No")))</f>
        <v/>
      </c>
      <c r="Z226" s="22" t="str">
        <f aca="false">IF(COUNTIF($L226:$Q226,"Yes")+COUNTIF($L226:$Q226,"No")=0,"",COUNTIF($L226:$Q226,"Yes")/(COUNTIF($L226:$Q226,"Yes")+COUNTIF($L226:$Q226,"No")))</f>
        <v/>
      </c>
      <c r="AA226" s="22" t="str">
        <f aca="false">IF(COUNTIF($S226:$V226,"Yes")+COUNTIF($S226:$V226,"No")=0,"",COUNTIF($S226:$V226,"Yes")/(COUNTIF($S226:$V226,"Yes")+COUNTIF($S226:$V226,"No")))</f>
        <v/>
      </c>
      <c r="AB226" s="22" t="str">
        <f aca="false">IF(OR($C226="",IF($Y226="",0,WeightCX)+IF($Z226="",0,WeightIR)+IF($AA226="",0,WeightIN)=0),"",IF($AD226="Yes",0,(IF($Y226="",0,WeightCX*$Y226)+IF($Z226="",0,WeightIR*$Z226)+IF($AA226="",0,WeightIN*$AA226))/(IF($Y226="",0,WeightCX)+IF($Z226="",0,WeightIR)+IF($AA226="",0,WeightIN))))</f>
        <v/>
      </c>
      <c r="AC226" s="23" t="str">
        <f aca="false">IF($AB226="","",IF($AB226&gt;=BandExceeds,"Exceeds",IF($AB226&gt;=BandMeets,"Meets",IF($AB226&gt;=BandNI,"Needs improvement","Unsatisfactory"))))</f>
        <v/>
      </c>
      <c r="AD226" s="24" t="str">
        <f aca="false">IF($C226="","",IF(OR($K226="Yes",$R226="Yes",$W226="Yes"),"Yes","No"))</f>
        <v/>
      </c>
    </row>
    <row r="227" customFormat="false" ht="15" hidden="false" customHeight="false" outlineLevel="0" collapsed="false">
      <c r="A227" s="19"/>
      <c r="B227" s="20"/>
      <c r="C227" s="20"/>
      <c r="D227" s="20"/>
      <c r="E227" s="20"/>
      <c r="F227" s="21"/>
      <c r="G227" s="21"/>
      <c r="H227" s="21"/>
      <c r="I227" s="21"/>
      <c r="J227" s="21"/>
      <c r="K227" s="21"/>
      <c r="L227" s="21"/>
      <c r="M227" s="21"/>
      <c r="N227" s="21"/>
      <c r="O227" s="21"/>
      <c r="P227" s="21"/>
      <c r="Q227" s="21"/>
      <c r="R227" s="21"/>
      <c r="S227" s="21"/>
      <c r="T227" s="21"/>
      <c r="U227" s="21"/>
      <c r="V227" s="21"/>
      <c r="W227" s="21"/>
      <c r="X227" s="20"/>
      <c r="Y227" s="22" t="str">
        <f aca="false">IF(COUNTIF($F227:$J227,"Yes")+COUNTIF($F227:$J227,"No")=0,"",COUNTIF($F227:$J227,"Yes")/(COUNTIF($F227:$J227,"Yes")+COUNTIF($F227:$J227,"No")))</f>
        <v/>
      </c>
      <c r="Z227" s="22" t="str">
        <f aca="false">IF(COUNTIF($L227:$Q227,"Yes")+COUNTIF($L227:$Q227,"No")=0,"",COUNTIF($L227:$Q227,"Yes")/(COUNTIF($L227:$Q227,"Yes")+COUNTIF($L227:$Q227,"No")))</f>
        <v/>
      </c>
      <c r="AA227" s="22" t="str">
        <f aca="false">IF(COUNTIF($S227:$V227,"Yes")+COUNTIF($S227:$V227,"No")=0,"",COUNTIF($S227:$V227,"Yes")/(COUNTIF($S227:$V227,"Yes")+COUNTIF($S227:$V227,"No")))</f>
        <v/>
      </c>
      <c r="AB227" s="22" t="str">
        <f aca="false">IF(OR($C227="",IF($Y227="",0,WeightCX)+IF($Z227="",0,WeightIR)+IF($AA227="",0,WeightIN)=0),"",IF($AD227="Yes",0,(IF($Y227="",0,WeightCX*$Y227)+IF($Z227="",0,WeightIR*$Z227)+IF($AA227="",0,WeightIN*$AA227))/(IF($Y227="",0,WeightCX)+IF($Z227="",0,WeightIR)+IF($AA227="",0,WeightIN))))</f>
        <v/>
      </c>
      <c r="AC227" s="23" t="str">
        <f aca="false">IF($AB227="","",IF($AB227&gt;=BandExceeds,"Exceeds",IF($AB227&gt;=BandMeets,"Meets",IF($AB227&gt;=BandNI,"Needs improvement","Unsatisfactory"))))</f>
        <v/>
      </c>
      <c r="AD227" s="24" t="str">
        <f aca="false">IF($C227="","",IF(OR($K227="Yes",$R227="Yes",$W227="Yes"),"Yes","No"))</f>
        <v/>
      </c>
    </row>
    <row r="228" customFormat="false" ht="15" hidden="false" customHeight="false" outlineLevel="0" collapsed="false">
      <c r="A228" s="19"/>
      <c r="B228" s="20"/>
      <c r="C228" s="20"/>
      <c r="D228" s="20"/>
      <c r="E228" s="20"/>
      <c r="F228" s="21"/>
      <c r="G228" s="21"/>
      <c r="H228" s="21"/>
      <c r="I228" s="21"/>
      <c r="J228" s="21"/>
      <c r="K228" s="21"/>
      <c r="L228" s="21"/>
      <c r="M228" s="21"/>
      <c r="N228" s="21"/>
      <c r="O228" s="21"/>
      <c r="P228" s="21"/>
      <c r="Q228" s="21"/>
      <c r="R228" s="21"/>
      <c r="S228" s="21"/>
      <c r="T228" s="21"/>
      <c r="U228" s="21"/>
      <c r="V228" s="21"/>
      <c r="W228" s="21"/>
      <c r="X228" s="20"/>
      <c r="Y228" s="22" t="str">
        <f aca="false">IF(COUNTIF($F228:$J228,"Yes")+COUNTIF($F228:$J228,"No")=0,"",COUNTIF($F228:$J228,"Yes")/(COUNTIF($F228:$J228,"Yes")+COUNTIF($F228:$J228,"No")))</f>
        <v/>
      </c>
      <c r="Z228" s="22" t="str">
        <f aca="false">IF(COUNTIF($L228:$Q228,"Yes")+COUNTIF($L228:$Q228,"No")=0,"",COUNTIF($L228:$Q228,"Yes")/(COUNTIF($L228:$Q228,"Yes")+COUNTIF($L228:$Q228,"No")))</f>
        <v/>
      </c>
      <c r="AA228" s="22" t="str">
        <f aca="false">IF(COUNTIF($S228:$V228,"Yes")+COUNTIF($S228:$V228,"No")=0,"",COUNTIF($S228:$V228,"Yes")/(COUNTIF($S228:$V228,"Yes")+COUNTIF($S228:$V228,"No")))</f>
        <v/>
      </c>
      <c r="AB228" s="22" t="str">
        <f aca="false">IF(OR($C228="",IF($Y228="",0,WeightCX)+IF($Z228="",0,WeightIR)+IF($AA228="",0,WeightIN)=0),"",IF($AD228="Yes",0,(IF($Y228="",0,WeightCX*$Y228)+IF($Z228="",0,WeightIR*$Z228)+IF($AA228="",0,WeightIN*$AA228))/(IF($Y228="",0,WeightCX)+IF($Z228="",0,WeightIR)+IF($AA228="",0,WeightIN))))</f>
        <v/>
      </c>
      <c r="AC228" s="23" t="str">
        <f aca="false">IF($AB228="","",IF($AB228&gt;=BandExceeds,"Exceeds",IF($AB228&gt;=BandMeets,"Meets",IF($AB228&gt;=BandNI,"Needs improvement","Unsatisfactory"))))</f>
        <v/>
      </c>
      <c r="AD228" s="24" t="str">
        <f aca="false">IF($C228="","",IF(OR($K228="Yes",$R228="Yes",$W228="Yes"),"Yes","No"))</f>
        <v/>
      </c>
    </row>
    <row r="229" customFormat="false" ht="15" hidden="false" customHeight="false" outlineLevel="0" collapsed="false">
      <c r="A229" s="19"/>
      <c r="B229" s="20"/>
      <c r="C229" s="20"/>
      <c r="D229" s="20"/>
      <c r="E229" s="20"/>
      <c r="F229" s="21"/>
      <c r="G229" s="21"/>
      <c r="H229" s="21"/>
      <c r="I229" s="21"/>
      <c r="J229" s="21"/>
      <c r="K229" s="21"/>
      <c r="L229" s="21"/>
      <c r="M229" s="21"/>
      <c r="N229" s="21"/>
      <c r="O229" s="21"/>
      <c r="P229" s="21"/>
      <c r="Q229" s="21"/>
      <c r="R229" s="21"/>
      <c r="S229" s="21"/>
      <c r="T229" s="21"/>
      <c r="U229" s="21"/>
      <c r="V229" s="21"/>
      <c r="W229" s="21"/>
      <c r="X229" s="20"/>
      <c r="Y229" s="22" t="str">
        <f aca="false">IF(COUNTIF($F229:$J229,"Yes")+COUNTIF($F229:$J229,"No")=0,"",COUNTIF($F229:$J229,"Yes")/(COUNTIF($F229:$J229,"Yes")+COUNTIF($F229:$J229,"No")))</f>
        <v/>
      </c>
      <c r="Z229" s="22" t="str">
        <f aca="false">IF(COUNTIF($L229:$Q229,"Yes")+COUNTIF($L229:$Q229,"No")=0,"",COUNTIF($L229:$Q229,"Yes")/(COUNTIF($L229:$Q229,"Yes")+COUNTIF($L229:$Q229,"No")))</f>
        <v/>
      </c>
      <c r="AA229" s="22" t="str">
        <f aca="false">IF(COUNTIF($S229:$V229,"Yes")+COUNTIF($S229:$V229,"No")=0,"",COUNTIF($S229:$V229,"Yes")/(COUNTIF($S229:$V229,"Yes")+COUNTIF($S229:$V229,"No")))</f>
        <v/>
      </c>
      <c r="AB229" s="22" t="str">
        <f aca="false">IF(OR($C229="",IF($Y229="",0,WeightCX)+IF($Z229="",0,WeightIR)+IF($AA229="",0,WeightIN)=0),"",IF($AD229="Yes",0,(IF($Y229="",0,WeightCX*$Y229)+IF($Z229="",0,WeightIR*$Z229)+IF($AA229="",0,WeightIN*$AA229))/(IF($Y229="",0,WeightCX)+IF($Z229="",0,WeightIR)+IF($AA229="",0,WeightIN))))</f>
        <v/>
      </c>
      <c r="AC229" s="23" t="str">
        <f aca="false">IF($AB229="","",IF($AB229&gt;=BandExceeds,"Exceeds",IF($AB229&gt;=BandMeets,"Meets",IF($AB229&gt;=BandNI,"Needs improvement","Unsatisfactory"))))</f>
        <v/>
      </c>
      <c r="AD229" s="24" t="str">
        <f aca="false">IF($C229="","",IF(OR($K229="Yes",$R229="Yes",$W229="Yes"),"Yes","No"))</f>
        <v/>
      </c>
    </row>
    <row r="230" customFormat="false" ht="15" hidden="false" customHeight="false" outlineLevel="0" collapsed="false">
      <c r="A230" s="19"/>
      <c r="B230" s="20"/>
      <c r="C230" s="20"/>
      <c r="D230" s="20"/>
      <c r="E230" s="20"/>
      <c r="F230" s="21"/>
      <c r="G230" s="21"/>
      <c r="H230" s="21"/>
      <c r="I230" s="21"/>
      <c r="J230" s="21"/>
      <c r="K230" s="21"/>
      <c r="L230" s="21"/>
      <c r="M230" s="21"/>
      <c r="N230" s="21"/>
      <c r="O230" s="21"/>
      <c r="P230" s="21"/>
      <c r="Q230" s="21"/>
      <c r="R230" s="21"/>
      <c r="S230" s="21"/>
      <c r="T230" s="21"/>
      <c r="U230" s="21"/>
      <c r="V230" s="21"/>
      <c r="W230" s="21"/>
      <c r="X230" s="20"/>
      <c r="Y230" s="22" t="str">
        <f aca="false">IF(COUNTIF($F230:$J230,"Yes")+COUNTIF($F230:$J230,"No")=0,"",COUNTIF($F230:$J230,"Yes")/(COUNTIF($F230:$J230,"Yes")+COUNTIF($F230:$J230,"No")))</f>
        <v/>
      </c>
      <c r="Z230" s="22" t="str">
        <f aca="false">IF(COUNTIF($L230:$Q230,"Yes")+COUNTIF($L230:$Q230,"No")=0,"",COUNTIF($L230:$Q230,"Yes")/(COUNTIF($L230:$Q230,"Yes")+COUNTIF($L230:$Q230,"No")))</f>
        <v/>
      </c>
      <c r="AA230" s="22" t="str">
        <f aca="false">IF(COUNTIF($S230:$V230,"Yes")+COUNTIF($S230:$V230,"No")=0,"",COUNTIF($S230:$V230,"Yes")/(COUNTIF($S230:$V230,"Yes")+COUNTIF($S230:$V230,"No")))</f>
        <v/>
      </c>
      <c r="AB230" s="22" t="str">
        <f aca="false">IF(OR($C230="",IF($Y230="",0,WeightCX)+IF($Z230="",0,WeightIR)+IF($AA230="",0,WeightIN)=0),"",IF($AD230="Yes",0,(IF($Y230="",0,WeightCX*$Y230)+IF($Z230="",0,WeightIR*$Z230)+IF($AA230="",0,WeightIN*$AA230))/(IF($Y230="",0,WeightCX)+IF($Z230="",0,WeightIR)+IF($AA230="",0,WeightIN))))</f>
        <v/>
      </c>
      <c r="AC230" s="23" t="str">
        <f aca="false">IF($AB230="","",IF($AB230&gt;=BandExceeds,"Exceeds",IF($AB230&gt;=BandMeets,"Meets",IF($AB230&gt;=BandNI,"Needs improvement","Unsatisfactory"))))</f>
        <v/>
      </c>
      <c r="AD230" s="24" t="str">
        <f aca="false">IF($C230="","",IF(OR($K230="Yes",$R230="Yes",$W230="Yes"),"Yes","No"))</f>
        <v/>
      </c>
    </row>
    <row r="231" customFormat="false" ht="15" hidden="false" customHeight="false" outlineLevel="0" collapsed="false">
      <c r="A231" s="19"/>
      <c r="B231" s="20"/>
      <c r="C231" s="20"/>
      <c r="D231" s="20"/>
      <c r="E231" s="20"/>
      <c r="F231" s="21"/>
      <c r="G231" s="21"/>
      <c r="H231" s="21"/>
      <c r="I231" s="21"/>
      <c r="J231" s="21"/>
      <c r="K231" s="21"/>
      <c r="L231" s="21"/>
      <c r="M231" s="21"/>
      <c r="N231" s="21"/>
      <c r="O231" s="21"/>
      <c r="P231" s="21"/>
      <c r="Q231" s="21"/>
      <c r="R231" s="21"/>
      <c r="S231" s="21"/>
      <c r="T231" s="21"/>
      <c r="U231" s="21"/>
      <c r="V231" s="21"/>
      <c r="W231" s="21"/>
      <c r="X231" s="20"/>
      <c r="Y231" s="22" t="str">
        <f aca="false">IF(COUNTIF($F231:$J231,"Yes")+COUNTIF($F231:$J231,"No")=0,"",COUNTIF($F231:$J231,"Yes")/(COUNTIF($F231:$J231,"Yes")+COUNTIF($F231:$J231,"No")))</f>
        <v/>
      </c>
      <c r="Z231" s="22" t="str">
        <f aca="false">IF(COUNTIF($L231:$Q231,"Yes")+COUNTIF($L231:$Q231,"No")=0,"",COUNTIF($L231:$Q231,"Yes")/(COUNTIF($L231:$Q231,"Yes")+COUNTIF($L231:$Q231,"No")))</f>
        <v/>
      </c>
      <c r="AA231" s="22" t="str">
        <f aca="false">IF(COUNTIF($S231:$V231,"Yes")+COUNTIF($S231:$V231,"No")=0,"",COUNTIF($S231:$V231,"Yes")/(COUNTIF($S231:$V231,"Yes")+COUNTIF($S231:$V231,"No")))</f>
        <v/>
      </c>
      <c r="AB231" s="22" t="str">
        <f aca="false">IF(OR($C231="",IF($Y231="",0,WeightCX)+IF($Z231="",0,WeightIR)+IF($AA231="",0,WeightIN)=0),"",IF($AD231="Yes",0,(IF($Y231="",0,WeightCX*$Y231)+IF($Z231="",0,WeightIR*$Z231)+IF($AA231="",0,WeightIN*$AA231))/(IF($Y231="",0,WeightCX)+IF($Z231="",0,WeightIR)+IF($AA231="",0,WeightIN))))</f>
        <v/>
      </c>
      <c r="AC231" s="23" t="str">
        <f aca="false">IF($AB231="","",IF($AB231&gt;=BandExceeds,"Exceeds",IF($AB231&gt;=BandMeets,"Meets",IF($AB231&gt;=BandNI,"Needs improvement","Unsatisfactory"))))</f>
        <v/>
      </c>
      <c r="AD231" s="24" t="str">
        <f aca="false">IF($C231="","",IF(OR($K231="Yes",$R231="Yes",$W231="Yes"),"Yes","No"))</f>
        <v/>
      </c>
    </row>
    <row r="232" customFormat="false" ht="15" hidden="false" customHeight="false" outlineLevel="0" collapsed="false">
      <c r="A232" s="19"/>
      <c r="B232" s="20"/>
      <c r="C232" s="20"/>
      <c r="D232" s="20"/>
      <c r="E232" s="20"/>
      <c r="F232" s="21"/>
      <c r="G232" s="21"/>
      <c r="H232" s="21"/>
      <c r="I232" s="21"/>
      <c r="J232" s="21"/>
      <c r="K232" s="21"/>
      <c r="L232" s="21"/>
      <c r="M232" s="21"/>
      <c r="N232" s="21"/>
      <c r="O232" s="21"/>
      <c r="P232" s="21"/>
      <c r="Q232" s="21"/>
      <c r="R232" s="21"/>
      <c r="S232" s="21"/>
      <c r="T232" s="21"/>
      <c r="U232" s="21"/>
      <c r="V232" s="21"/>
      <c r="W232" s="21"/>
      <c r="X232" s="20"/>
      <c r="Y232" s="22" t="str">
        <f aca="false">IF(COUNTIF($F232:$J232,"Yes")+COUNTIF($F232:$J232,"No")=0,"",COUNTIF($F232:$J232,"Yes")/(COUNTIF($F232:$J232,"Yes")+COUNTIF($F232:$J232,"No")))</f>
        <v/>
      </c>
      <c r="Z232" s="22" t="str">
        <f aca="false">IF(COUNTIF($L232:$Q232,"Yes")+COUNTIF($L232:$Q232,"No")=0,"",COUNTIF($L232:$Q232,"Yes")/(COUNTIF($L232:$Q232,"Yes")+COUNTIF($L232:$Q232,"No")))</f>
        <v/>
      </c>
      <c r="AA232" s="22" t="str">
        <f aca="false">IF(COUNTIF($S232:$V232,"Yes")+COUNTIF($S232:$V232,"No")=0,"",COUNTIF($S232:$V232,"Yes")/(COUNTIF($S232:$V232,"Yes")+COUNTIF($S232:$V232,"No")))</f>
        <v/>
      </c>
      <c r="AB232" s="22" t="str">
        <f aca="false">IF(OR($C232="",IF($Y232="",0,WeightCX)+IF($Z232="",0,WeightIR)+IF($AA232="",0,WeightIN)=0),"",IF($AD232="Yes",0,(IF($Y232="",0,WeightCX*$Y232)+IF($Z232="",0,WeightIR*$Z232)+IF($AA232="",0,WeightIN*$AA232))/(IF($Y232="",0,WeightCX)+IF($Z232="",0,WeightIR)+IF($AA232="",0,WeightIN))))</f>
        <v/>
      </c>
      <c r="AC232" s="23" t="str">
        <f aca="false">IF($AB232="","",IF($AB232&gt;=BandExceeds,"Exceeds",IF($AB232&gt;=BandMeets,"Meets",IF($AB232&gt;=BandNI,"Needs improvement","Unsatisfactory"))))</f>
        <v/>
      </c>
      <c r="AD232" s="24" t="str">
        <f aca="false">IF($C232="","",IF(OR($K232="Yes",$R232="Yes",$W232="Yes"),"Yes","No"))</f>
        <v/>
      </c>
    </row>
    <row r="233" customFormat="false" ht="15" hidden="false" customHeight="false" outlineLevel="0" collapsed="false">
      <c r="A233" s="19"/>
      <c r="B233" s="20"/>
      <c r="C233" s="20"/>
      <c r="D233" s="20"/>
      <c r="E233" s="20"/>
      <c r="F233" s="21"/>
      <c r="G233" s="21"/>
      <c r="H233" s="21"/>
      <c r="I233" s="21"/>
      <c r="J233" s="21"/>
      <c r="K233" s="21"/>
      <c r="L233" s="21"/>
      <c r="M233" s="21"/>
      <c r="N233" s="21"/>
      <c r="O233" s="21"/>
      <c r="P233" s="21"/>
      <c r="Q233" s="21"/>
      <c r="R233" s="21"/>
      <c r="S233" s="21"/>
      <c r="T233" s="21"/>
      <c r="U233" s="21"/>
      <c r="V233" s="21"/>
      <c r="W233" s="21"/>
      <c r="X233" s="20"/>
      <c r="Y233" s="22" t="str">
        <f aca="false">IF(COUNTIF($F233:$J233,"Yes")+COUNTIF($F233:$J233,"No")=0,"",COUNTIF($F233:$J233,"Yes")/(COUNTIF($F233:$J233,"Yes")+COUNTIF($F233:$J233,"No")))</f>
        <v/>
      </c>
      <c r="Z233" s="22" t="str">
        <f aca="false">IF(COUNTIF($L233:$Q233,"Yes")+COUNTIF($L233:$Q233,"No")=0,"",COUNTIF($L233:$Q233,"Yes")/(COUNTIF($L233:$Q233,"Yes")+COUNTIF($L233:$Q233,"No")))</f>
        <v/>
      </c>
      <c r="AA233" s="22" t="str">
        <f aca="false">IF(COUNTIF($S233:$V233,"Yes")+COUNTIF($S233:$V233,"No")=0,"",COUNTIF($S233:$V233,"Yes")/(COUNTIF($S233:$V233,"Yes")+COUNTIF($S233:$V233,"No")))</f>
        <v/>
      </c>
      <c r="AB233" s="22" t="str">
        <f aca="false">IF(OR($C233="",IF($Y233="",0,WeightCX)+IF($Z233="",0,WeightIR)+IF($AA233="",0,WeightIN)=0),"",IF($AD233="Yes",0,(IF($Y233="",0,WeightCX*$Y233)+IF($Z233="",0,WeightIR*$Z233)+IF($AA233="",0,WeightIN*$AA233))/(IF($Y233="",0,WeightCX)+IF($Z233="",0,WeightIR)+IF($AA233="",0,WeightIN))))</f>
        <v/>
      </c>
      <c r="AC233" s="23" t="str">
        <f aca="false">IF($AB233="","",IF($AB233&gt;=BandExceeds,"Exceeds",IF($AB233&gt;=BandMeets,"Meets",IF($AB233&gt;=BandNI,"Needs improvement","Unsatisfactory"))))</f>
        <v/>
      </c>
      <c r="AD233" s="24" t="str">
        <f aca="false">IF($C233="","",IF(OR($K233="Yes",$R233="Yes",$W233="Yes"),"Yes","No"))</f>
        <v/>
      </c>
    </row>
    <row r="234" customFormat="false" ht="15" hidden="false" customHeight="false" outlineLevel="0" collapsed="false">
      <c r="A234" s="19"/>
      <c r="B234" s="20"/>
      <c r="C234" s="20"/>
      <c r="D234" s="20"/>
      <c r="E234" s="20"/>
      <c r="F234" s="21"/>
      <c r="G234" s="21"/>
      <c r="H234" s="21"/>
      <c r="I234" s="21"/>
      <c r="J234" s="21"/>
      <c r="K234" s="21"/>
      <c r="L234" s="21"/>
      <c r="M234" s="21"/>
      <c r="N234" s="21"/>
      <c r="O234" s="21"/>
      <c r="P234" s="21"/>
      <c r="Q234" s="21"/>
      <c r="R234" s="21"/>
      <c r="S234" s="21"/>
      <c r="T234" s="21"/>
      <c r="U234" s="21"/>
      <c r="V234" s="21"/>
      <c r="W234" s="21"/>
      <c r="X234" s="20"/>
      <c r="Y234" s="22" t="str">
        <f aca="false">IF(COUNTIF($F234:$J234,"Yes")+COUNTIF($F234:$J234,"No")=0,"",COUNTIF($F234:$J234,"Yes")/(COUNTIF($F234:$J234,"Yes")+COUNTIF($F234:$J234,"No")))</f>
        <v/>
      </c>
      <c r="Z234" s="22" t="str">
        <f aca="false">IF(COUNTIF($L234:$Q234,"Yes")+COUNTIF($L234:$Q234,"No")=0,"",COUNTIF($L234:$Q234,"Yes")/(COUNTIF($L234:$Q234,"Yes")+COUNTIF($L234:$Q234,"No")))</f>
        <v/>
      </c>
      <c r="AA234" s="22" t="str">
        <f aca="false">IF(COUNTIF($S234:$V234,"Yes")+COUNTIF($S234:$V234,"No")=0,"",COUNTIF($S234:$V234,"Yes")/(COUNTIF($S234:$V234,"Yes")+COUNTIF($S234:$V234,"No")))</f>
        <v/>
      </c>
      <c r="AB234" s="22" t="str">
        <f aca="false">IF(OR($C234="",IF($Y234="",0,WeightCX)+IF($Z234="",0,WeightIR)+IF($AA234="",0,WeightIN)=0),"",IF($AD234="Yes",0,(IF($Y234="",0,WeightCX*$Y234)+IF($Z234="",0,WeightIR*$Z234)+IF($AA234="",0,WeightIN*$AA234))/(IF($Y234="",0,WeightCX)+IF($Z234="",0,WeightIR)+IF($AA234="",0,WeightIN))))</f>
        <v/>
      </c>
      <c r="AC234" s="23" t="str">
        <f aca="false">IF($AB234="","",IF($AB234&gt;=BandExceeds,"Exceeds",IF($AB234&gt;=BandMeets,"Meets",IF($AB234&gt;=BandNI,"Needs improvement","Unsatisfactory"))))</f>
        <v/>
      </c>
      <c r="AD234" s="24" t="str">
        <f aca="false">IF($C234="","",IF(OR($K234="Yes",$R234="Yes",$W234="Yes"),"Yes","No"))</f>
        <v/>
      </c>
    </row>
    <row r="235" customFormat="false" ht="15" hidden="false" customHeight="false" outlineLevel="0" collapsed="false">
      <c r="A235" s="19"/>
      <c r="B235" s="20"/>
      <c r="C235" s="20"/>
      <c r="D235" s="20"/>
      <c r="E235" s="20"/>
      <c r="F235" s="21"/>
      <c r="G235" s="21"/>
      <c r="H235" s="21"/>
      <c r="I235" s="21"/>
      <c r="J235" s="21"/>
      <c r="K235" s="21"/>
      <c r="L235" s="21"/>
      <c r="M235" s="21"/>
      <c r="N235" s="21"/>
      <c r="O235" s="21"/>
      <c r="P235" s="21"/>
      <c r="Q235" s="21"/>
      <c r="R235" s="21"/>
      <c r="S235" s="21"/>
      <c r="T235" s="21"/>
      <c r="U235" s="21"/>
      <c r="V235" s="21"/>
      <c r="W235" s="21"/>
      <c r="X235" s="20"/>
      <c r="Y235" s="22" t="str">
        <f aca="false">IF(COUNTIF($F235:$J235,"Yes")+COUNTIF($F235:$J235,"No")=0,"",COUNTIF($F235:$J235,"Yes")/(COUNTIF($F235:$J235,"Yes")+COUNTIF($F235:$J235,"No")))</f>
        <v/>
      </c>
      <c r="Z235" s="22" t="str">
        <f aca="false">IF(COUNTIF($L235:$Q235,"Yes")+COUNTIF($L235:$Q235,"No")=0,"",COUNTIF($L235:$Q235,"Yes")/(COUNTIF($L235:$Q235,"Yes")+COUNTIF($L235:$Q235,"No")))</f>
        <v/>
      </c>
      <c r="AA235" s="22" t="str">
        <f aca="false">IF(COUNTIF($S235:$V235,"Yes")+COUNTIF($S235:$V235,"No")=0,"",COUNTIF($S235:$V235,"Yes")/(COUNTIF($S235:$V235,"Yes")+COUNTIF($S235:$V235,"No")))</f>
        <v/>
      </c>
      <c r="AB235" s="22" t="str">
        <f aca="false">IF(OR($C235="",IF($Y235="",0,WeightCX)+IF($Z235="",0,WeightIR)+IF($AA235="",0,WeightIN)=0),"",IF($AD235="Yes",0,(IF($Y235="",0,WeightCX*$Y235)+IF($Z235="",0,WeightIR*$Z235)+IF($AA235="",0,WeightIN*$AA235))/(IF($Y235="",0,WeightCX)+IF($Z235="",0,WeightIR)+IF($AA235="",0,WeightIN))))</f>
        <v/>
      </c>
      <c r="AC235" s="23" t="str">
        <f aca="false">IF($AB235="","",IF($AB235&gt;=BandExceeds,"Exceeds",IF($AB235&gt;=BandMeets,"Meets",IF($AB235&gt;=BandNI,"Needs improvement","Unsatisfactory"))))</f>
        <v/>
      </c>
      <c r="AD235" s="24" t="str">
        <f aca="false">IF($C235="","",IF(OR($K235="Yes",$R235="Yes",$W235="Yes"),"Yes","No"))</f>
        <v/>
      </c>
    </row>
    <row r="236" customFormat="false" ht="15" hidden="false" customHeight="false" outlineLevel="0" collapsed="false">
      <c r="A236" s="19"/>
      <c r="B236" s="20"/>
      <c r="C236" s="20"/>
      <c r="D236" s="20"/>
      <c r="E236" s="20"/>
      <c r="F236" s="21"/>
      <c r="G236" s="21"/>
      <c r="H236" s="21"/>
      <c r="I236" s="21"/>
      <c r="J236" s="21"/>
      <c r="K236" s="21"/>
      <c r="L236" s="21"/>
      <c r="M236" s="21"/>
      <c r="N236" s="21"/>
      <c r="O236" s="21"/>
      <c r="P236" s="21"/>
      <c r="Q236" s="21"/>
      <c r="R236" s="21"/>
      <c r="S236" s="21"/>
      <c r="T236" s="21"/>
      <c r="U236" s="21"/>
      <c r="V236" s="21"/>
      <c r="W236" s="21"/>
      <c r="X236" s="20"/>
      <c r="Y236" s="22" t="str">
        <f aca="false">IF(COUNTIF($F236:$J236,"Yes")+COUNTIF($F236:$J236,"No")=0,"",COUNTIF($F236:$J236,"Yes")/(COUNTIF($F236:$J236,"Yes")+COUNTIF($F236:$J236,"No")))</f>
        <v/>
      </c>
      <c r="Z236" s="22" t="str">
        <f aca="false">IF(COUNTIF($L236:$Q236,"Yes")+COUNTIF($L236:$Q236,"No")=0,"",COUNTIF($L236:$Q236,"Yes")/(COUNTIF($L236:$Q236,"Yes")+COUNTIF($L236:$Q236,"No")))</f>
        <v/>
      </c>
      <c r="AA236" s="22" t="str">
        <f aca="false">IF(COUNTIF($S236:$V236,"Yes")+COUNTIF($S236:$V236,"No")=0,"",COUNTIF($S236:$V236,"Yes")/(COUNTIF($S236:$V236,"Yes")+COUNTIF($S236:$V236,"No")))</f>
        <v/>
      </c>
      <c r="AB236" s="22" t="str">
        <f aca="false">IF(OR($C236="",IF($Y236="",0,WeightCX)+IF($Z236="",0,WeightIR)+IF($AA236="",0,WeightIN)=0),"",IF($AD236="Yes",0,(IF($Y236="",0,WeightCX*$Y236)+IF($Z236="",0,WeightIR*$Z236)+IF($AA236="",0,WeightIN*$AA236))/(IF($Y236="",0,WeightCX)+IF($Z236="",0,WeightIR)+IF($AA236="",0,WeightIN))))</f>
        <v/>
      </c>
      <c r="AC236" s="23" t="str">
        <f aca="false">IF($AB236="","",IF($AB236&gt;=BandExceeds,"Exceeds",IF($AB236&gt;=BandMeets,"Meets",IF($AB236&gt;=BandNI,"Needs improvement","Unsatisfactory"))))</f>
        <v/>
      </c>
      <c r="AD236" s="24" t="str">
        <f aca="false">IF($C236="","",IF(OR($K236="Yes",$R236="Yes",$W236="Yes"),"Yes","No"))</f>
        <v/>
      </c>
    </row>
    <row r="237" customFormat="false" ht="15" hidden="false" customHeight="false" outlineLevel="0" collapsed="false">
      <c r="A237" s="19"/>
      <c r="B237" s="20"/>
      <c r="C237" s="20"/>
      <c r="D237" s="20"/>
      <c r="E237" s="20"/>
      <c r="F237" s="21"/>
      <c r="G237" s="21"/>
      <c r="H237" s="21"/>
      <c r="I237" s="21"/>
      <c r="J237" s="21"/>
      <c r="K237" s="21"/>
      <c r="L237" s="21"/>
      <c r="M237" s="21"/>
      <c r="N237" s="21"/>
      <c r="O237" s="21"/>
      <c r="P237" s="21"/>
      <c r="Q237" s="21"/>
      <c r="R237" s="21"/>
      <c r="S237" s="21"/>
      <c r="T237" s="21"/>
      <c r="U237" s="21"/>
      <c r="V237" s="21"/>
      <c r="W237" s="21"/>
      <c r="X237" s="20"/>
      <c r="Y237" s="22" t="str">
        <f aca="false">IF(COUNTIF($F237:$J237,"Yes")+COUNTIF($F237:$J237,"No")=0,"",COUNTIF($F237:$J237,"Yes")/(COUNTIF($F237:$J237,"Yes")+COUNTIF($F237:$J237,"No")))</f>
        <v/>
      </c>
      <c r="Z237" s="22" t="str">
        <f aca="false">IF(COUNTIF($L237:$Q237,"Yes")+COUNTIF($L237:$Q237,"No")=0,"",COUNTIF($L237:$Q237,"Yes")/(COUNTIF($L237:$Q237,"Yes")+COUNTIF($L237:$Q237,"No")))</f>
        <v/>
      </c>
      <c r="AA237" s="22" t="str">
        <f aca="false">IF(COUNTIF($S237:$V237,"Yes")+COUNTIF($S237:$V237,"No")=0,"",COUNTIF($S237:$V237,"Yes")/(COUNTIF($S237:$V237,"Yes")+COUNTIF($S237:$V237,"No")))</f>
        <v/>
      </c>
      <c r="AB237" s="22" t="str">
        <f aca="false">IF(OR($C237="",IF($Y237="",0,WeightCX)+IF($Z237="",0,WeightIR)+IF($AA237="",0,WeightIN)=0),"",IF($AD237="Yes",0,(IF($Y237="",0,WeightCX*$Y237)+IF($Z237="",0,WeightIR*$Z237)+IF($AA237="",0,WeightIN*$AA237))/(IF($Y237="",0,WeightCX)+IF($Z237="",0,WeightIR)+IF($AA237="",0,WeightIN))))</f>
        <v/>
      </c>
      <c r="AC237" s="23" t="str">
        <f aca="false">IF($AB237="","",IF($AB237&gt;=BandExceeds,"Exceeds",IF($AB237&gt;=BandMeets,"Meets",IF($AB237&gt;=BandNI,"Needs improvement","Unsatisfactory"))))</f>
        <v/>
      </c>
      <c r="AD237" s="24" t="str">
        <f aca="false">IF($C237="","",IF(OR($K237="Yes",$R237="Yes",$W237="Yes"),"Yes","No"))</f>
        <v/>
      </c>
    </row>
    <row r="238" customFormat="false" ht="15" hidden="false" customHeight="false" outlineLevel="0" collapsed="false">
      <c r="A238" s="19"/>
      <c r="B238" s="20"/>
      <c r="C238" s="20"/>
      <c r="D238" s="20"/>
      <c r="E238" s="20"/>
      <c r="F238" s="21"/>
      <c r="G238" s="21"/>
      <c r="H238" s="21"/>
      <c r="I238" s="21"/>
      <c r="J238" s="21"/>
      <c r="K238" s="21"/>
      <c r="L238" s="21"/>
      <c r="M238" s="21"/>
      <c r="N238" s="21"/>
      <c r="O238" s="21"/>
      <c r="P238" s="21"/>
      <c r="Q238" s="21"/>
      <c r="R238" s="21"/>
      <c r="S238" s="21"/>
      <c r="T238" s="21"/>
      <c r="U238" s="21"/>
      <c r="V238" s="21"/>
      <c r="W238" s="21"/>
      <c r="X238" s="20"/>
      <c r="Y238" s="22" t="str">
        <f aca="false">IF(COUNTIF($F238:$J238,"Yes")+COUNTIF($F238:$J238,"No")=0,"",COUNTIF($F238:$J238,"Yes")/(COUNTIF($F238:$J238,"Yes")+COUNTIF($F238:$J238,"No")))</f>
        <v/>
      </c>
      <c r="Z238" s="22" t="str">
        <f aca="false">IF(COUNTIF($L238:$Q238,"Yes")+COUNTIF($L238:$Q238,"No")=0,"",COUNTIF($L238:$Q238,"Yes")/(COUNTIF($L238:$Q238,"Yes")+COUNTIF($L238:$Q238,"No")))</f>
        <v/>
      </c>
      <c r="AA238" s="22" t="str">
        <f aca="false">IF(COUNTIF($S238:$V238,"Yes")+COUNTIF($S238:$V238,"No")=0,"",COUNTIF($S238:$V238,"Yes")/(COUNTIF($S238:$V238,"Yes")+COUNTIF($S238:$V238,"No")))</f>
        <v/>
      </c>
      <c r="AB238" s="22" t="str">
        <f aca="false">IF(OR($C238="",IF($Y238="",0,WeightCX)+IF($Z238="",0,WeightIR)+IF($AA238="",0,WeightIN)=0),"",IF($AD238="Yes",0,(IF($Y238="",0,WeightCX*$Y238)+IF($Z238="",0,WeightIR*$Z238)+IF($AA238="",0,WeightIN*$AA238))/(IF($Y238="",0,WeightCX)+IF($Z238="",0,WeightIR)+IF($AA238="",0,WeightIN))))</f>
        <v/>
      </c>
      <c r="AC238" s="23" t="str">
        <f aca="false">IF($AB238="","",IF($AB238&gt;=BandExceeds,"Exceeds",IF($AB238&gt;=BandMeets,"Meets",IF($AB238&gt;=BandNI,"Needs improvement","Unsatisfactory"))))</f>
        <v/>
      </c>
      <c r="AD238" s="24" t="str">
        <f aca="false">IF($C238="","",IF(OR($K238="Yes",$R238="Yes",$W238="Yes"),"Yes","No"))</f>
        <v/>
      </c>
    </row>
    <row r="239" customFormat="false" ht="15" hidden="false" customHeight="false" outlineLevel="0" collapsed="false">
      <c r="A239" s="19"/>
      <c r="B239" s="20"/>
      <c r="C239" s="20"/>
      <c r="D239" s="20"/>
      <c r="E239" s="20"/>
      <c r="F239" s="21"/>
      <c r="G239" s="21"/>
      <c r="H239" s="21"/>
      <c r="I239" s="21"/>
      <c r="J239" s="21"/>
      <c r="K239" s="21"/>
      <c r="L239" s="21"/>
      <c r="M239" s="21"/>
      <c r="N239" s="21"/>
      <c r="O239" s="21"/>
      <c r="P239" s="21"/>
      <c r="Q239" s="21"/>
      <c r="R239" s="21"/>
      <c r="S239" s="21"/>
      <c r="T239" s="21"/>
      <c r="U239" s="21"/>
      <c r="V239" s="21"/>
      <c r="W239" s="21"/>
      <c r="X239" s="20"/>
      <c r="Y239" s="22" t="str">
        <f aca="false">IF(COUNTIF($F239:$J239,"Yes")+COUNTIF($F239:$J239,"No")=0,"",COUNTIF($F239:$J239,"Yes")/(COUNTIF($F239:$J239,"Yes")+COUNTIF($F239:$J239,"No")))</f>
        <v/>
      </c>
      <c r="Z239" s="22" t="str">
        <f aca="false">IF(COUNTIF($L239:$Q239,"Yes")+COUNTIF($L239:$Q239,"No")=0,"",COUNTIF($L239:$Q239,"Yes")/(COUNTIF($L239:$Q239,"Yes")+COUNTIF($L239:$Q239,"No")))</f>
        <v/>
      </c>
      <c r="AA239" s="22" t="str">
        <f aca="false">IF(COUNTIF($S239:$V239,"Yes")+COUNTIF($S239:$V239,"No")=0,"",COUNTIF($S239:$V239,"Yes")/(COUNTIF($S239:$V239,"Yes")+COUNTIF($S239:$V239,"No")))</f>
        <v/>
      </c>
      <c r="AB239" s="22" t="str">
        <f aca="false">IF(OR($C239="",IF($Y239="",0,WeightCX)+IF($Z239="",0,WeightIR)+IF($AA239="",0,WeightIN)=0),"",IF($AD239="Yes",0,(IF($Y239="",0,WeightCX*$Y239)+IF($Z239="",0,WeightIR*$Z239)+IF($AA239="",0,WeightIN*$AA239))/(IF($Y239="",0,WeightCX)+IF($Z239="",0,WeightIR)+IF($AA239="",0,WeightIN))))</f>
        <v/>
      </c>
      <c r="AC239" s="23" t="str">
        <f aca="false">IF($AB239="","",IF($AB239&gt;=BandExceeds,"Exceeds",IF($AB239&gt;=BandMeets,"Meets",IF($AB239&gt;=BandNI,"Needs improvement","Unsatisfactory"))))</f>
        <v/>
      </c>
      <c r="AD239" s="24" t="str">
        <f aca="false">IF($C239="","",IF(OR($K239="Yes",$R239="Yes",$W239="Yes"),"Yes","No"))</f>
        <v/>
      </c>
    </row>
    <row r="240" customFormat="false" ht="15" hidden="false" customHeight="false" outlineLevel="0" collapsed="false">
      <c r="A240" s="19"/>
      <c r="B240" s="20"/>
      <c r="C240" s="20"/>
      <c r="D240" s="20"/>
      <c r="E240" s="20"/>
      <c r="F240" s="21"/>
      <c r="G240" s="21"/>
      <c r="H240" s="21"/>
      <c r="I240" s="21"/>
      <c r="J240" s="21"/>
      <c r="K240" s="21"/>
      <c r="L240" s="21"/>
      <c r="M240" s="21"/>
      <c r="N240" s="21"/>
      <c r="O240" s="21"/>
      <c r="P240" s="21"/>
      <c r="Q240" s="21"/>
      <c r="R240" s="21"/>
      <c r="S240" s="21"/>
      <c r="T240" s="21"/>
      <c r="U240" s="21"/>
      <c r="V240" s="21"/>
      <c r="W240" s="21"/>
      <c r="X240" s="20"/>
      <c r="Y240" s="22" t="str">
        <f aca="false">IF(COUNTIF($F240:$J240,"Yes")+COUNTIF($F240:$J240,"No")=0,"",COUNTIF($F240:$J240,"Yes")/(COUNTIF($F240:$J240,"Yes")+COUNTIF($F240:$J240,"No")))</f>
        <v/>
      </c>
      <c r="Z240" s="22" t="str">
        <f aca="false">IF(COUNTIF($L240:$Q240,"Yes")+COUNTIF($L240:$Q240,"No")=0,"",COUNTIF($L240:$Q240,"Yes")/(COUNTIF($L240:$Q240,"Yes")+COUNTIF($L240:$Q240,"No")))</f>
        <v/>
      </c>
      <c r="AA240" s="22" t="str">
        <f aca="false">IF(COUNTIF($S240:$V240,"Yes")+COUNTIF($S240:$V240,"No")=0,"",COUNTIF($S240:$V240,"Yes")/(COUNTIF($S240:$V240,"Yes")+COUNTIF($S240:$V240,"No")))</f>
        <v/>
      </c>
      <c r="AB240" s="22" t="str">
        <f aca="false">IF(OR($C240="",IF($Y240="",0,WeightCX)+IF($Z240="",0,WeightIR)+IF($AA240="",0,WeightIN)=0),"",IF($AD240="Yes",0,(IF($Y240="",0,WeightCX*$Y240)+IF($Z240="",0,WeightIR*$Z240)+IF($AA240="",0,WeightIN*$AA240))/(IF($Y240="",0,WeightCX)+IF($Z240="",0,WeightIR)+IF($AA240="",0,WeightIN))))</f>
        <v/>
      </c>
      <c r="AC240" s="23" t="str">
        <f aca="false">IF($AB240="","",IF($AB240&gt;=BandExceeds,"Exceeds",IF($AB240&gt;=BandMeets,"Meets",IF($AB240&gt;=BandNI,"Needs improvement","Unsatisfactory"))))</f>
        <v/>
      </c>
      <c r="AD240" s="24" t="str">
        <f aca="false">IF($C240="","",IF(OR($K240="Yes",$R240="Yes",$W240="Yes"),"Yes","No"))</f>
        <v/>
      </c>
    </row>
    <row r="241" customFormat="false" ht="15" hidden="false" customHeight="false" outlineLevel="0" collapsed="false">
      <c r="A241" s="19"/>
      <c r="B241" s="20"/>
      <c r="C241" s="20"/>
      <c r="D241" s="20"/>
      <c r="E241" s="20"/>
      <c r="F241" s="21"/>
      <c r="G241" s="21"/>
      <c r="H241" s="21"/>
      <c r="I241" s="21"/>
      <c r="J241" s="21"/>
      <c r="K241" s="21"/>
      <c r="L241" s="21"/>
      <c r="M241" s="21"/>
      <c r="N241" s="21"/>
      <c r="O241" s="21"/>
      <c r="P241" s="21"/>
      <c r="Q241" s="21"/>
      <c r="R241" s="21"/>
      <c r="S241" s="21"/>
      <c r="T241" s="21"/>
      <c r="U241" s="21"/>
      <c r="V241" s="21"/>
      <c r="W241" s="21"/>
      <c r="X241" s="20"/>
      <c r="Y241" s="22" t="str">
        <f aca="false">IF(COUNTIF($F241:$J241,"Yes")+COUNTIF($F241:$J241,"No")=0,"",COUNTIF($F241:$J241,"Yes")/(COUNTIF($F241:$J241,"Yes")+COUNTIF($F241:$J241,"No")))</f>
        <v/>
      </c>
      <c r="Z241" s="22" t="str">
        <f aca="false">IF(COUNTIF($L241:$Q241,"Yes")+COUNTIF($L241:$Q241,"No")=0,"",COUNTIF($L241:$Q241,"Yes")/(COUNTIF($L241:$Q241,"Yes")+COUNTIF($L241:$Q241,"No")))</f>
        <v/>
      </c>
      <c r="AA241" s="22" t="str">
        <f aca="false">IF(COUNTIF($S241:$V241,"Yes")+COUNTIF($S241:$V241,"No")=0,"",COUNTIF($S241:$V241,"Yes")/(COUNTIF($S241:$V241,"Yes")+COUNTIF($S241:$V241,"No")))</f>
        <v/>
      </c>
      <c r="AB241" s="22" t="str">
        <f aca="false">IF(OR($C241="",IF($Y241="",0,WeightCX)+IF($Z241="",0,WeightIR)+IF($AA241="",0,WeightIN)=0),"",IF($AD241="Yes",0,(IF($Y241="",0,WeightCX*$Y241)+IF($Z241="",0,WeightIR*$Z241)+IF($AA241="",0,WeightIN*$AA241))/(IF($Y241="",0,WeightCX)+IF($Z241="",0,WeightIR)+IF($AA241="",0,WeightIN))))</f>
        <v/>
      </c>
      <c r="AC241" s="23" t="str">
        <f aca="false">IF($AB241="","",IF($AB241&gt;=BandExceeds,"Exceeds",IF($AB241&gt;=BandMeets,"Meets",IF($AB241&gt;=BandNI,"Needs improvement","Unsatisfactory"))))</f>
        <v/>
      </c>
      <c r="AD241" s="24" t="str">
        <f aca="false">IF($C241="","",IF(OR($K241="Yes",$R241="Yes",$W241="Yes"),"Yes","No"))</f>
        <v/>
      </c>
    </row>
    <row r="242" customFormat="false" ht="15" hidden="false" customHeight="false" outlineLevel="0" collapsed="false">
      <c r="A242" s="19"/>
      <c r="B242" s="20"/>
      <c r="C242" s="20"/>
      <c r="D242" s="20"/>
      <c r="E242" s="20"/>
      <c r="F242" s="21"/>
      <c r="G242" s="21"/>
      <c r="H242" s="21"/>
      <c r="I242" s="21"/>
      <c r="J242" s="21"/>
      <c r="K242" s="21"/>
      <c r="L242" s="21"/>
      <c r="M242" s="21"/>
      <c r="N242" s="21"/>
      <c r="O242" s="21"/>
      <c r="P242" s="21"/>
      <c r="Q242" s="21"/>
      <c r="R242" s="21"/>
      <c r="S242" s="21"/>
      <c r="T242" s="21"/>
      <c r="U242" s="21"/>
      <c r="V242" s="21"/>
      <c r="W242" s="21"/>
      <c r="X242" s="20"/>
      <c r="Y242" s="22" t="str">
        <f aca="false">IF(COUNTIF($F242:$J242,"Yes")+COUNTIF($F242:$J242,"No")=0,"",COUNTIF($F242:$J242,"Yes")/(COUNTIF($F242:$J242,"Yes")+COUNTIF($F242:$J242,"No")))</f>
        <v/>
      </c>
      <c r="Z242" s="22" t="str">
        <f aca="false">IF(COUNTIF($L242:$Q242,"Yes")+COUNTIF($L242:$Q242,"No")=0,"",COUNTIF($L242:$Q242,"Yes")/(COUNTIF($L242:$Q242,"Yes")+COUNTIF($L242:$Q242,"No")))</f>
        <v/>
      </c>
      <c r="AA242" s="22" t="str">
        <f aca="false">IF(COUNTIF($S242:$V242,"Yes")+COUNTIF($S242:$V242,"No")=0,"",COUNTIF($S242:$V242,"Yes")/(COUNTIF($S242:$V242,"Yes")+COUNTIF($S242:$V242,"No")))</f>
        <v/>
      </c>
      <c r="AB242" s="22" t="str">
        <f aca="false">IF(OR($C242="",IF($Y242="",0,WeightCX)+IF($Z242="",0,WeightIR)+IF($AA242="",0,WeightIN)=0),"",IF($AD242="Yes",0,(IF($Y242="",0,WeightCX*$Y242)+IF($Z242="",0,WeightIR*$Z242)+IF($AA242="",0,WeightIN*$AA242))/(IF($Y242="",0,WeightCX)+IF($Z242="",0,WeightIR)+IF($AA242="",0,WeightIN))))</f>
        <v/>
      </c>
      <c r="AC242" s="23" t="str">
        <f aca="false">IF($AB242="","",IF($AB242&gt;=BandExceeds,"Exceeds",IF($AB242&gt;=BandMeets,"Meets",IF($AB242&gt;=BandNI,"Needs improvement","Unsatisfactory"))))</f>
        <v/>
      </c>
      <c r="AD242" s="24" t="str">
        <f aca="false">IF($C242="","",IF(OR($K242="Yes",$R242="Yes",$W242="Yes"),"Yes","No"))</f>
        <v/>
      </c>
    </row>
    <row r="243" customFormat="false" ht="15" hidden="false" customHeight="false" outlineLevel="0" collapsed="false">
      <c r="A243" s="19"/>
      <c r="B243" s="20"/>
      <c r="C243" s="20"/>
      <c r="D243" s="20"/>
      <c r="E243" s="20"/>
      <c r="F243" s="21"/>
      <c r="G243" s="21"/>
      <c r="H243" s="21"/>
      <c r="I243" s="21"/>
      <c r="J243" s="21"/>
      <c r="K243" s="21"/>
      <c r="L243" s="21"/>
      <c r="M243" s="21"/>
      <c r="N243" s="21"/>
      <c r="O243" s="21"/>
      <c r="P243" s="21"/>
      <c r="Q243" s="21"/>
      <c r="R243" s="21"/>
      <c r="S243" s="21"/>
      <c r="T243" s="21"/>
      <c r="U243" s="21"/>
      <c r="V243" s="21"/>
      <c r="W243" s="21"/>
      <c r="X243" s="20"/>
      <c r="Y243" s="22" t="str">
        <f aca="false">IF(COUNTIF($F243:$J243,"Yes")+COUNTIF($F243:$J243,"No")=0,"",COUNTIF($F243:$J243,"Yes")/(COUNTIF($F243:$J243,"Yes")+COUNTIF($F243:$J243,"No")))</f>
        <v/>
      </c>
      <c r="Z243" s="22" t="str">
        <f aca="false">IF(COUNTIF($L243:$Q243,"Yes")+COUNTIF($L243:$Q243,"No")=0,"",COUNTIF($L243:$Q243,"Yes")/(COUNTIF($L243:$Q243,"Yes")+COUNTIF($L243:$Q243,"No")))</f>
        <v/>
      </c>
      <c r="AA243" s="22" t="str">
        <f aca="false">IF(COUNTIF($S243:$V243,"Yes")+COUNTIF($S243:$V243,"No")=0,"",COUNTIF($S243:$V243,"Yes")/(COUNTIF($S243:$V243,"Yes")+COUNTIF($S243:$V243,"No")))</f>
        <v/>
      </c>
      <c r="AB243" s="22" t="str">
        <f aca="false">IF(OR($C243="",IF($Y243="",0,WeightCX)+IF($Z243="",0,WeightIR)+IF($AA243="",0,WeightIN)=0),"",IF($AD243="Yes",0,(IF($Y243="",0,WeightCX*$Y243)+IF($Z243="",0,WeightIR*$Z243)+IF($AA243="",0,WeightIN*$AA243))/(IF($Y243="",0,WeightCX)+IF($Z243="",0,WeightIR)+IF($AA243="",0,WeightIN))))</f>
        <v/>
      </c>
      <c r="AC243" s="23" t="str">
        <f aca="false">IF($AB243="","",IF($AB243&gt;=BandExceeds,"Exceeds",IF($AB243&gt;=BandMeets,"Meets",IF($AB243&gt;=BandNI,"Needs improvement","Unsatisfactory"))))</f>
        <v/>
      </c>
      <c r="AD243" s="24" t="str">
        <f aca="false">IF($C243="","",IF(OR($K243="Yes",$R243="Yes",$W243="Yes"),"Yes","No"))</f>
        <v/>
      </c>
    </row>
    <row r="244" customFormat="false" ht="15" hidden="false" customHeight="false" outlineLevel="0" collapsed="false">
      <c r="A244" s="19"/>
      <c r="B244" s="20"/>
      <c r="C244" s="20"/>
      <c r="D244" s="20"/>
      <c r="E244" s="20"/>
      <c r="F244" s="21"/>
      <c r="G244" s="21"/>
      <c r="H244" s="21"/>
      <c r="I244" s="21"/>
      <c r="J244" s="21"/>
      <c r="K244" s="21"/>
      <c r="L244" s="21"/>
      <c r="M244" s="21"/>
      <c r="N244" s="21"/>
      <c r="O244" s="21"/>
      <c r="P244" s="21"/>
      <c r="Q244" s="21"/>
      <c r="R244" s="21"/>
      <c r="S244" s="21"/>
      <c r="T244" s="21"/>
      <c r="U244" s="21"/>
      <c r="V244" s="21"/>
      <c r="W244" s="21"/>
      <c r="X244" s="20"/>
      <c r="Y244" s="22" t="str">
        <f aca="false">IF(COUNTIF($F244:$J244,"Yes")+COUNTIF($F244:$J244,"No")=0,"",COUNTIF($F244:$J244,"Yes")/(COUNTIF($F244:$J244,"Yes")+COUNTIF($F244:$J244,"No")))</f>
        <v/>
      </c>
      <c r="Z244" s="22" t="str">
        <f aca="false">IF(COUNTIF($L244:$Q244,"Yes")+COUNTIF($L244:$Q244,"No")=0,"",COUNTIF($L244:$Q244,"Yes")/(COUNTIF($L244:$Q244,"Yes")+COUNTIF($L244:$Q244,"No")))</f>
        <v/>
      </c>
      <c r="AA244" s="22" t="str">
        <f aca="false">IF(COUNTIF($S244:$V244,"Yes")+COUNTIF($S244:$V244,"No")=0,"",COUNTIF($S244:$V244,"Yes")/(COUNTIF($S244:$V244,"Yes")+COUNTIF($S244:$V244,"No")))</f>
        <v/>
      </c>
      <c r="AB244" s="22" t="str">
        <f aca="false">IF(OR($C244="",IF($Y244="",0,WeightCX)+IF($Z244="",0,WeightIR)+IF($AA244="",0,WeightIN)=0),"",IF($AD244="Yes",0,(IF($Y244="",0,WeightCX*$Y244)+IF($Z244="",0,WeightIR*$Z244)+IF($AA244="",0,WeightIN*$AA244))/(IF($Y244="",0,WeightCX)+IF($Z244="",0,WeightIR)+IF($AA244="",0,WeightIN))))</f>
        <v/>
      </c>
      <c r="AC244" s="23" t="str">
        <f aca="false">IF($AB244="","",IF($AB244&gt;=BandExceeds,"Exceeds",IF($AB244&gt;=BandMeets,"Meets",IF($AB244&gt;=BandNI,"Needs improvement","Unsatisfactory"))))</f>
        <v/>
      </c>
      <c r="AD244" s="24" t="str">
        <f aca="false">IF($C244="","",IF(OR($K244="Yes",$R244="Yes",$W244="Yes"),"Yes","No"))</f>
        <v/>
      </c>
    </row>
    <row r="245" customFormat="false" ht="15" hidden="false" customHeight="false" outlineLevel="0" collapsed="false">
      <c r="A245" s="19"/>
      <c r="B245" s="20"/>
      <c r="C245" s="20"/>
      <c r="D245" s="20"/>
      <c r="E245" s="20"/>
      <c r="F245" s="21"/>
      <c r="G245" s="21"/>
      <c r="H245" s="21"/>
      <c r="I245" s="21"/>
      <c r="J245" s="21"/>
      <c r="K245" s="21"/>
      <c r="L245" s="21"/>
      <c r="M245" s="21"/>
      <c r="N245" s="21"/>
      <c r="O245" s="21"/>
      <c r="P245" s="21"/>
      <c r="Q245" s="21"/>
      <c r="R245" s="21"/>
      <c r="S245" s="21"/>
      <c r="T245" s="21"/>
      <c r="U245" s="21"/>
      <c r="V245" s="21"/>
      <c r="W245" s="21"/>
      <c r="X245" s="20"/>
      <c r="Y245" s="22" t="str">
        <f aca="false">IF(COUNTIF($F245:$J245,"Yes")+COUNTIF($F245:$J245,"No")=0,"",COUNTIF($F245:$J245,"Yes")/(COUNTIF($F245:$J245,"Yes")+COUNTIF($F245:$J245,"No")))</f>
        <v/>
      </c>
      <c r="Z245" s="22" t="str">
        <f aca="false">IF(COUNTIF($L245:$Q245,"Yes")+COUNTIF($L245:$Q245,"No")=0,"",COUNTIF($L245:$Q245,"Yes")/(COUNTIF($L245:$Q245,"Yes")+COUNTIF($L245:$Q245,"No")))</f>
        <v/>
      </c>
      <c r="AA245" s="22" t="str">
        <f aca="false">IF(COUNTIF($S245:$V245,"Yes")+COUNTIF($S245:$V245,"No")=0,"",COUNTIF($S245:$V245,"Yes")/(COUNTIF($S245:$V245,"Yes")+COUNTIF($S245:$V245,"No")))</f>
        <v/>
      </c>
      <c r="AB245" s="22" t="str">
        <f aca="false">IF(OR($C245="",IF($Y245="",0,WeightCX)+IF($Z245="",0,WeightIR)+IF($AA245="",0,WeightIN)=0),"",IF($AD245="Yes",0,(IF($Y245="",0,WeightCX*$Y245)+IF($Z245="",0,WeightIR*$Z245)+IF($AA245="",0,WeightIN*$AA245))/(IF($Y245="",0,WeightCX)+IF($Z245="",0,WeightIR)+IF($AA245="",0,WeightIN))))</f>
        <v/>
      </c>
      <c r="AC245" s="23" t="str">
        <f aca="false">IF($AB245="","",IF($AB245&gt;=BandExceeds,"Exceeds",IF($AB245&gt;=BandMeets,"Meets",IF($AB245&gt;=BandNI,"Needs improvement","Unsatisfactory"))))</f>
        <v/>
      </c>
      <c r="AD245" s="24" t="str">
        <f aca="false">IF($C245="","",IF(OR($K245="Yes",$R245="Yes",$W245="Yes"),"Yes","No"))</f>
        <v/>
      </c>
    </row>
    <row r="246" customFormat="false" ht="15" hidden="false" customHeight="false" outlineLevel="0" collapsed="false">
      <c r="A246" s="19"/>
      <c r="B246" s="20"/>
      <c r="C246" s="20"/>
      <c r="D246" s="20"/>
      <c r="E246" s="20"/>
      <c r="F246" s="21"/>
      <c r="G246" s="21"/>
      <c r="H246" s="21"/>
      <c r="I246" s="21"/>
      <c r="J246" s="21"/>
      <c r="K246" s="21"/>
      <c r="L246" s="21"/>
      <c r="M246" s="21"/>
      <c r="N246" s="21"/>
      <c r="O246" s="21"/>
      <c r="P246" s="21"/>
      <c r="Q246" s="21"/>
      <c r="R246" s="21"/>
      <c r="S246" s="21"/>
      <c r="T246" s="21"/>
      <c r="U246" s="21"/>
      <c r="V246" s="21"/>
      <c r="W246" s="21"/>
      <c r="X246" s="20"/>
      <c r="Y246" s="22" t="str">
        <f aca="false">IF(COUNTIF($F246:$J246,"Yes")+COUNTIF($F246:$J246,"No")=0,"",COUNTIF($F246:$J246,"Yes")/(COUNTIF($F246:$J246,"Yes")+COUNTIF($F246:$J246,"No")))</f>
        <v/>
      </c>
      <c r="Z246" s="22" t="str">
        <f aca="false">IF(COUNTIF($L246:$Q246,"Yes")+COUNTIF($L246:$Q246,"No")=0,"",COUNTIF($L246:$Q246,"Yes")/(COUNTIF($L246:$Q246,"Yes")+COUNTIF($L246:$Q246,"No")))</f>
        <v/>
      </c>
      <c r="AA246" s="22" t="str">
        <f aca="false">IF(COUNTIF($S246:$V246,"Yes")+COUNTIF($S246:$V246,"No")=0,"",COUNTIF($S246:$V246,"Yes")/(COUNTIF($S246:$V246,"Yes")+COUNTIF($S246:$V246,"No")))</f>
        <v/>
      </c>
      <c r="AB246" s="22" t="str">
        <f aca="false">IF(OR($C246="",IF($Y246="",0,WeightCX)+IF($Z246="",0,WeightIR)+IF($AA246="",0,WeightIN)=0),"",IF($AD246="Yes",0,(IF($Y246="",0,WeightCX*$Y246)+IF($Z246="",0,WeightIR*$Z246)+IF($AA246="",0,WeightIN*$AA246))/(IF($Y246="",0,WeightCX)+IF($Z246="",0,WeightIR)+IF($AA246="",0,WeightIN))))</f>
        <v/>
      </c>
      <c r="AC246" s="23" t="str">
        <f aca="false">IF($AB246="","",IF($AB246&gt;=BandExceeds,"Exceeds",IF($AB246&gt;=BandMeets,"Meets",IF($AB246&gt;=BandNI,"Needs improvement","Unsatisfactory"))))</f>
        <v/>
      </c>
      <c r="AD246" s="24" t="str">
        <f aca="false">IF($C246="","",IF(OR($K246="Yes",$R246="Yes",$W246="Yes"),"Yes","No"))</f>
        <v/>
      </c>
    </row>
    <row r="247" customFormat="false" ht="15" hidden="false" customHeight="false" outlineLevel="0" collapsed="false">
      <c r="A247" s="19"/>
      <c r="B247" s="20"/>
      <c r="C247" s="20"/>
      <c r="D247" s="20"/>
      <c r="E247" s="20"/>
      <c r="F247" s="21"/>
      <c r="G247" s="21"/>
      <c r="H247" s="21"/>
      <c r="I247" s="21"/>
      <c r="J247" s="21"/>
      <c r="K247" s="21"/>
      <c r="L247" s="21"/>
      <c r="M247" s="21"/>
      <c r="N247" s="21"/>
      <c r="O247" s="21"/>
      <c r="P247" s="21"/>
      <c r="Q247" s="21"/>
      <c r="R247" s="21"/>
      <c r="S247" s="21"/>
      <c r="T247" s="21"/>
      <c r="U247" s="21"/>
      <c r="V247" s="21"/>
      <c r="W247" s="21"/>
      <c r="X247" s="20"/>
      <c r="Y247" s="22" t="str">
        <f aca="false">IF(COUNTIF($F247:$J247,"Yes")+COUNTIF($F247:$J247,"No")=0,"",COUNTIF($F247:$J247,"Yes")/(COUNTIF($F247:$J247,"Yes")+COUNTIF($F247:$J247,"No")))</f>
        <v/>
      </c>
      <c r="Z247" s="22" t="str">
        <f aca="false">IF(COUNTIF($L247:$Q247,"Yes")+COUNTIF($L247:$Q247,"No")=0,"",COUNTIF($L247:$Q247,"Yes")/(COUNTIF($L247:$Q247,"Yes")+COUNTIF($L247:$Q247,"No")))</f>
        <v/>
      </c>
      <c r="AA247" s="22" t="str">
        <f aca="false">IF(COUNTIF($S247:$V247,"Yes")+COUNTIF($S247:$V247,"No")=0,"",COUNTIF($S247:$V247,"Yes")/(COUNTIF($S247:$V247,"Yes")+COUNTIF($S247:$V247,"No")))</f>
        <v/>
      </c>
      <c r="AB247" s="22" t="str">
        <f aca="false">IF(OR($C247="",IF($Y247="",0,WeightCX)+IF($Z247="",0,WeightIR)+IF($AA247="",0,WeightIN)=0),"",IF($AD247="Yes",0,(IF($Y247="",0,WeightCX*$Y247)+IF($Z247="",0,WeightIR*$Z247)+IF($AA247="",0,WeightIN*$AA247))/(IF($Y247="",0,WeightCX)+IF($Z247="",0,WeightIR)+IF($AA247="",0,WeightIN))))</f>
        <v/>
      </c>
      <c r="AC247" s="23" t="str">
        <f aca="false">IF($AB247="","",IF($AB247&gt;=BandExceeds,"Exceeds",IF($AB247&gt;=BandMeets,"Meets",IF($AB247&gt;=BandNI,"Needs improvement","Unsatisfactory"))))</f>
        <v/>
      </c>
      <c r="AD247" s="24" t="str">
        <f aca="false">IF($C247="","",IF(OR($K247="Yes",$R247="Yes",$W247="Yes"),"Yes","No"))</f>
        <v/>
      </c>
    </row>
    <row r="248" customFormat="false" ht="15" hidden="false" customHeight="false" outlineLevel="0" collapsed="false">
      <c r="A248" s="19"/>
      <c r="B248" s="20"/>
      <c r="C248" s="20"/>
      <c r="D248" s="20"/>
      <c r="E248" s="20"/>
      <c r="F248" s="21"/>
      <c r="G248" s="21"/>
      <c r="H248" s="21"/>
      <c r="I248" s="21"/>
      <c r="J248" s="21"/>
      <c r="K248" s="21"/>
      <c r="L248" s="21"/>
      <c r="M248" s="21"/>
      <c r="N248" s="21"/>
      <c r="O248" s="21"/>
      <c r="P248" s="21"/>
      <c r="Q248" s="21"/>
      <c r="R248" s="21"/>
      <c r="S248" s="21"/>
      <c r="T248" s="21"/>
      <c r="U248" s="21"/>
      <c r="V248" s="21"/>
      <c r="W248" s="21"/>
      <c r="X248" s="20"/>
      <c r="Y248" s="22" t="str">
        <f aca="false">IF(COUNTIF($F248:$J248,"Yes")+COUNTIF($F248:$J248,"No")=0,"",COUNTIF($F248:$J248,"Yes")/(COUNTIF($F248:$J248,"Yes")+COUNTIF($F248:$J248,"No")))</f>
        <v/>
      </c>
      <c r="Z248" s="22" t="str">
        <f aca="false">IF(COUNTIF($L248:$Q248,"Yes")+COUNTIF($L248:$Q248,"No")=0,"",COUNTIF($L248:$Q248,"Yes")/(COUNTIF($L248:$Q248,"Yes")+COUNTIF($L248:$Q248,"No")))</f>
        <v/>
      </c>
      <c r="AA248" s="22" t="str">
        <f aca="false">IF(COUNTIF($S248:$V248,"Yes")+COUNTIF($S248:$V248,"No")=0,"",COUNTIF($S248:$V248,"Yes")/(COUNTIF($S248:$V248,"Yes")+COUNTIF($S248:$V248,"No")))</f>
        <v/>
      </c>
      <c r="AB248" s="22" t="str">
        <f aca="false">IF(OR($C248="",IF($Y248="",0,WeightCX)+IF($Z248="",0,WeightIR)+IF($AA248="",0,WeightIN)=0),"",IF($AD248="Yes",0,(IF($Y248="",0,WeightCX*$Y248)+IF($Z248="",0,WeightIR*$Z248)+IF($AA248="",0,WeightIN*$AA248))/(IF($Y248="",0,WeightCX)+IF($Z248="",0,WeightIR)+IF($AA248="",0,WeightIN))))</f>
        <v/>
      </c>
      <c r="AC248" s="23" t="str">
        <f aca="false">IF($AB248="","",IF($AB248&gt;=BandExceeds,"Exceeds",IF($AB248&gt;=BandMeets,"Meets",IF($AB248&gt;=BandNI,"Needs improvement","Unsatisfactory"))))</f>
        <v/>
      </c>
      <c r="AD248" s="24" t="str">
        <f aca="false">IF($C248="","",IF(OR($K248="Yes",$R248="Yes",$W248="Yes"),"Yes","No"))</f>
        <v/>
      </c>
    </row>
    <row r="249" customFormat="false" ht="15" hidden="false" customHeight="false" outlineLevel="0" collapsed="false">
      <c r="A249" s="19"/>
      <c r="B249" s="20"/>
      <c r="C249" s="20"/>
      <c r="D249" s="20"/>
      <c r="E249" s="20"/>
      <c r="F249" s="21"/>
      <c r="G249" s="21"/>
      <c r="H249" s="21"/>
      <c r="I249" s="21"/>
      <c r="J249" s="21"/>
      <c r="K249" s="21"/>
      <c r="L249" s="21"/>
      <c r="M249" s="21"/>
      <c r="N249" s="21"/>
      <c r="O249" s="21"/>
      <c r="P249" s="21"/>
      <c r="Q249" s="21"/>
      <c r="R249" s="21"/>
      <c r="S249" s="21"/>
      <c r="T249" s="21"/>
      <c r="U249" s="21"/>
      <c r="V249" s="21"/>
      <c r="W249" s="21"/>
      <c r="X249" s="20"/>
      <c r="Y249" s="22" t="str">
        <f aca="false">IF(COUNTIF($F249:$J249,"Yes")+COUNTIF($F249:$J249,"No")=0,"",COUNTIF($F249:$J249,"Yes")/(COUNTIF($F249:$J249,"Yes")+COUNTIF($F249:$J249,"No")))</f>
        <v/>
      </c>
      <c r="Z249" s="22" t="str">
        <f aca="false">IF(COUNTIF($L249:$Q249,"Yes")+COUNTIF($L249:$Q249,"No")=0,"",COUNTIF($L249:$Q249,"Yes")/(COUNTIF($L249:$Q249,"Yes")+COUNTIF($L249:$Q249,"No")))</f>
        <v/>
      </c>
      <c r="AA249" s="22" t="str">
        <f aca="false">IF(COUNTIF($S249:$V249,"Yes")+COUNTIF($S249:$V249,"No")=0,"",COUNTIF($S249:$V249,"Yes")/(COUNTIF($S249:$V249,"Yes")+COUNTIF($S249:$V249,"No")))</f>
        <v/>
      </c>
      <c r="AB249" s="22" t="str">
        <f aca="false">IF(OR($C249="",IF($Y249="",0,WeightCX)+IF($Z249="",0,WeightIR)+IF($AA249="",0,WeightIN)=0),"",IF($AD249="Yes",0,(IF($Y249="",0,WeightCX*$Y249)+IF($Z249="",0,WeightIR*$Z249)+IF($AA249="",0,WeightIN*$AA249))/(IF($Y249="",0,WeightCX)+IF($Z249="",0,WeightIR)+IF($AA249="",0,WeightIN))))</f>
        <v/>
      </c>
      <c r="AC249" s="23" t="str">
        <f aca="false">IF($AB249="","",IF($AB249&gt;=BandExceeds,"Exceeds",IF($AB249&gt;=BandMeets,"Meets",IF($AB249&gt;=BandNI,"Needs improvement","Unsatisfactory"))))</f>
        <v/>
      </c>
      <c r="AD249" s="24" t="str">
        <f aca="false">IF($C249="","",IF(OR($K249="Yes",$R249="Yes",$W249="Yes"),"Yes","No"))</f>
        <v/>
      </c>
    </row>
    <row r="250" customFormat="false" ht="15" hidden="false" customHeight="false" outlineLevel="0" collapsed="false">
      <c r="A250" s="19"/>
      <c r="B250" s="20"/>
      <c r="C250" s="20"/>
      <c r="D250" s="20"/>
      <c r="E250" s="20"/>
      <c r="F250" s="21"/>
      <c r="G250" s="21"/>
      <c r="H250" s="21"/>
      <c r="I250" s="21"/>
      <c r="J250" s="21"/>
      <c r="K250" s="21"/>
      <c r="L250" s="21"/>
      <c r="M250" s="21"/>
      <c r="N250" s="21"/>
      <c r="O250" s="21"/>
      <c r="P250" s="21"/>
      <c r="Q250" s="21"/>
      <c r="R250" s="21"/>
      <c r="S250" s="21"/>
      <c r="T250" s="21"/>
      <c r="U250" s="21"/>
      <c r="V250" s="21"/>
      <c r="W250" s="21"/>
      <c r="X250" s="20"/>
      <c r="Y250" s="22" t="str">
        <f aca="false">IF(COUNTIF($F250:$J250,"Yes")+COUNTIF($F250:$J250,"No")=0,"",COUNTIF($F250:$J250,"Yes")/(COUNTIF($F250:$J250,"Yes")+COUNTIF($F250:$J250,"No")))</f>
        <v/>
      </c>
      <c r="Z250" s="22" t="str">
        <f aca="false">IF(COUNTIF($L250:$Q250,"Yes")+COUNTIF($L250:$Q250,"No")=0,"",COUNTIF($L250:$Q250,"Yes")/(COUNTIF($L250:$Q250,"Yes")+COUNTIF($L250:$Q250,"No")))</f>
        <v/>
      </c>
      <c r="AA250" s="22" t="str">
        <f aca="false">IF(COUNTIF($S250:$V250,"Yes")+COUNTIF($S250:$V250,"No")=0,"",COUNTIF($S250:$V250,"Yes")/(COUNTIF($S250:$V250,"Yes")+COUNTIF($S250:$V250,"No")))</f>
        <v/>
      </c>
      <c r="AB250" s="22" t="str">
        <f aca="false">IF(OR($C250="",IF($Y250="",0,WeightCX)+IF($Z250="",0,WeightIR)+IF($AA250="",0,WeightIN)=0),"",IF($AD250="Yes",0,(IF($Y250="",0,WeightCX*$Y250)+IF($Z250="",0,WeightIR*$Z250)+IF($AA250="",0,WeightIN*$AA250))/(IF($Y250="",0,WeightCX)+IF($Z250="",0,WeightIR)+IF($AA250="",0,WeightIN))))</f>
        <v/>
      </c>
      <c r="AC250" s="23" t="str">
        <f aca="false">IF($AB250="","",IF($AB250&gt;=BandExceeds,"Exceeds",IF($AB250&gt;=BandMeets,"Meets",IF($AB250&gt;=BandNI,"Needs improvement","Unsatisfactory"))))</f>
        <v/>
      </c>
      <c r="AD250" s="24" t="str">
        <f aca="false">IF($C250="","",IF(OR($K250="Yes",$R250="Yes",$W250="Yes"),"Yes","No"))</f>
        <v/>
      </c>
    </row>
    <row r="251" customFormat="false" ht="15" hidden="false" customHeight="false" outlineLevel="0" collapsed="false">
      <c r="A251" s="19"/>
      <c r="B251" s="20"/>
      <c r="C251" s="20"/>
      <c r="D251" s="20"/>
      <c r="E251" s="20"/>
      <c r="F251" s="21"/>
      <c r="G251" s="21"/>
      <c r="H251" s="21"/>
      <c r="I251" s="21"/>
      <c r="J251" s="21"/>
      <c r="K251" s="21"/>
      <c r="L251" s="21"/>
      <c r="M251" s="21"/>
      <c r="N251" s="21"/>
      <c r="O251" s="21"/>
      <c r="P251" s="21"/>
      <c r="Q251" s="21"/>
      <c r="R251" s="21"/>
      <c r="S251" s="21"/>
      <c r="T251" s="21"/>
      <c r="U251" s="21"/>
      <c r="V251" s="21"/>
      <c r="W251" s="21"/>
      <c r="X251" s="20"/>
      <c r="Y251" s="22" t="str">
        <f aca="false">IF(COUNTIF($F251:$J251,"Yes")+COUNTIF($F251:$J251,"No")=0,"",COUNTIF($F251:$J251,"Yes")/(COUNTIF($F251:$J251,"Yes")+COUNTIF($F251:$J251,"No")))</f>
        <v/>
      </c>
      <c r="Z251" s="22" t="str">
        <f aca="false">IF(COUNTIF($L251:$Q251,"Yes")+COUNTIF($L251:$Q251,"No")=0,"",COUNTIF($L251:$Q251,"Yes")/(COUNTIF($L251:$Q251,"Yes")+COUNTIF($L251:$Q251,"No")))</f>
        <v/>
      </c>
      <c r="AA251" s="22" t="str">
        <f aca="false">IF(COUNTIF($S251:$V251,"Yes")+COUNTIF($S251:$V251,"No")=0,"",COUNTIF($S251:$V251,"Yes")/(COUNTIF($S251:$V251,"Yes")+COUNTIF($S251:$V251,"No")))</f>
        <v/>
      </c>
      <c r="AB251" s="22" t="str">
        <f aca="false">IF(OR($C251="",IF($Y251="",0,WeightCX)+IF($Z251="",0,WeightIR)+IF($AA251="",0,WeightIN)=0),"",IF($AD251="Yes",0,(IF($Y251="",0,WeightCX*$Y251)+IF($Z251="",0,WeightIR*$Z251)+IF($AA251="",0,WeightIN*$AA251))/(IF($Y251="",0,WeightCX)+IF($Z251="",0,WeightIR)+IF($AA251="",0,WeightIN))))</f>
        <v/>
      </c>
      <c r="AC251" s="23" t="str">
        <f aca="false">IF($AB251="","",IF($AB251&gt;=BandExceeds,"Exceeds",IF($AB251&gt;=BandMeets,"Meets",IF($AB251&gt;=BandNI,"Needs improvement","Unsatisfactory"))))</f>
        <v/>
      </c>
      <c r="AD251" s="24" t="str">
        <f aca="false">IF($C251="","",IF(OR($K251="Yes",$R251="Yes",$W251="Yes"),"Yes","No"))</f>
        <v/>
      </c>
    </row>
    <row r="252" customFormat="false" ht="15" hidden="false" customHeight="false" outlineLevel="0" collapsed="false">
      <c r="A252" s="19"/>
      <c r="B252" s="20"/>
      <c r="C252" s="20"/>
      <c r="D252" s="20"/>
      <c r="E252" s="20"/>
      <c r="F252" s="21"/>
      <c r="G252" s="21"/>
      <c r="H252" s="21"/>
      <c r="I252" s="21"/>
      <c r="J252" s="21"/>
      <c r="K252" s="21"/>
      <c r="L252" s="21"/>
      <c r="M252" s="21"/>
      <c r="N252" s="21"/>
      <c r="O252" s="21"/>
      <c r="P252" s="21"/>
      <c r="Q252" s="21"/>
      <c r="R252" s="21"/>
      <c r="S252" s="21"/>
      <c r="T252" s="21"/>
      <c r="U252" s="21"/>
      <c r="V252" s="21"/>
      <c r="W252" s="21"/>
      <c r="X252" s="20"/>
      <c r="Y252" s="22" t="str">
        <f aca="false">IF(COUNTIF($F252:$J252,"Yes")+COUNTIF($F252:$J252,"No")=0,"",COUNTIF($F252:$J252,"Yes")/(COUNTIF($F252:$J252,"Yes")+COUNTIF($F252:$J252,"No")))</f>
        <v/>
      </c>
      <c r="Z252" s="22" t="str">
        <f aca="false">IF(COUNTIF($L252:$Q252,"Yes")+COUNTIF($L252:$Q252,"No")=0,"",COUNTIF($L252:$Q252,"Yes")/(COUNTIF($L252:$Q252,"Yes")+COUNTIF($L252:$Q252,"No")))</f>
        <v/>
      </c>
      <c r="AA252" s="22" t="str">
        <f aca="false">IF(COUNTIF($S252:$V252,"Yes")+COUNTIF($S252:$V252,"No")=0,"",COUNTIF($S252:$V252,"Yes")/(COUNTIF($S252:$V252,"Yes")+COUNTIF($S252:$V252,"No")))</f>
        <v/>
      </c>
      <c r="AB252" s="22" t="str">
        <f aca="false">IF(OR($C252="",IF($Y252="",0,WeightCX)+IF($Z252="",0,WeightIR)+IF($AA252="",0,WeightIN)=0),"",IF($AD252="Yes",0,(IF($Y252="",0,WeightCX*$Y252)+IF($Z252="",0,WeightIR*$Z252)+IF($AA252="",0,WeightIN*$AA252))/(IF($Y252="",0,WeightCX)+IF($Z252="",0,WeightIR)+IF($AA252="",0,WeightIN))))</f>
        <v/>
      </c>
      <c r="AC252" s="23" t="str">
        <f aca="false">IF($AB252="","",IF($AB252&gt;=BandExceeds,"Exceeds",IF($AB252&gt;=BandMeets,"Meets",IF($AB252&gt;=BandNI,"Needs improvement","Unsatisfactory"))))</f>
        <v/>
      </c>
      <c r="AD252" s="24" t="str">
        <f aca="false">IF($C252="","",IF(OR($K252="Yes",$R252="Yes",$W252="Yes"),"Yes","No"))</f>
        <v/>
      </c>
    </row>
    <row r="253" customFormat="false" ht="15" hidden="false" customHeight="false" outlineLevel="0" collapsed="false">
      <c r="A253" s="19"/>
      <c r="B253" s="20"/>
      <c r="C253" s="20"/>
      <c r="D253" s="20"/>
      <c r="E253" s="20"/>
      <c r="F253" s="21"/>
      <c r="G253" s="21"/>
      <c r="H253" s="21"/>
      <c r="I253" s="21"/>
      <c r="J253" s="21"/>
      <c r="K253" s="21"/>
      <c r="L253" s="21"/>
      <c r="M253" s="21"/>
      <c r="N253" s="21"/>
      <c r="O253" s="21"/>
      <c r="P253" s="21"/>
      <c r="Q253" s="21"/>
      <c r="R253" s="21"/>
      <c r="S253" s="21"/>
      <c r="T253" s="21"/>
      <c r="U253" s="21"/>
      <c r="V253" s="21"/>
      <c r="W253" s="21"/>
      <c r="X253" s="20"/>
      <c r="Y253" s="22" t="str">
        <f aca="false">IF(COUNTIF($F253:$J253,"Yes")+COUNTIF($F253:$J253,"No")=0,"",COUNTIF($F253:$J253,"Yes")/(COUNTIF($F253:$J253,"Yes")+COUNTIF($F253:$J253,"No")))</f>
        <v/>
      </c>
      <c r="Z253" s="22" t="str">
        <f aca="false">IF(COUNTIF($L253:$Q253,"Yes")+COUNTIF($L253:$Q253,"No")=0,"",COUNTIF($L253:$Q253,"Yes")/(COUNTIF($L253:$Q253,"Yes")+COUNTIF($L253:$Q253,"No")))</f>
        <v/>
      </c>
      <c r="AA253" s="22" t="str">
        <f aca="false">IF(COUNTIF($S253:$V253,"Yes")+COUNTIF($S253:$V253,"No")=0,"",COUNTIF($S253:$V253,"Yes")/(COUNTIF($S253:$V253,"Yes")+COUNTIF($S253:$V253,"No")))</f>
        <v/>
      </c>
      <c r="AB253" s="22" t="str">
        <f aca="false">IF(OR($C253="",IF($Y253="",0,WeightCX)+IF($Z253="",0,WeightIR)+IF($AA253="",0,WeightIN)=0),"",IF($AD253="Yes",0,(IF($Y253="",0,WeightCX*$Y253)+IF($Z253="",0,WeightIR*$Z253)+IF($AA253="",0,WeightIN*$AA253))/(IF($Y253="",0,WeightCX)+IF($Z253="",0,WeightIR)+IF($AA253="",0,WeightIN))))</f>
        <v/>
      </c>
      <c r="AC253" s="23" t="str">
        <f aca="false">IF($AB253="","",IF($AB253&gt;=BandExceeds,"Exceeds",IF($AB253&gt;=BandMeets,"Meets",IF($AB253&gt;=BandNI,"Needs improvement","Unsatisfactory"))))</f>
        <v/>
      </c>
      <c r="AD253" s="24" t="str">
        <f aca="false">IF($C253="","",IF(OR($K253="Yes",$R253="Yes",$W253="Yes"),"Yes","No"))</f>
        <v/>
      </c>
    </row>
    <row r="254" customFormat="false" ht="15" hidden="false" customHeight="false" outlineLevel="0" collapsed="false">
      <c r="A254" s="19"/>
      <c r="B254" s="20"/>
      <c r="C254" s="20"/>
      <c r="D254" s="20"/>
      <c r="E254" s="20"/>
      <c r="F254" s="21"/>
      <c r="G254" s="21"/>
      <c r="H254" s="21"/>
      <c r="I254" s="21"/>
      <c r="J254" s="21"/>
      <c r="K254" s="21"/>
      <c r="L254" s="21"/>
      <c r="M254" s="21"/>
      <c r="N254" s="21"/>
      <c r="O254" s="21"/>
      <c r="P254" s="21"/>
      <c r="Q254" s="21"/>
      <c r="R254" s="21"/>
      <c r="S254" s="21"/>
      <c r="T254" s="21"/>
      <c r="U254" s="21"/>
      <c r="V254" s="21"/>
      <c r="W254" s="21"/>
      <c r="X254" s="20"/>
      <c r="Y254" s="22" t="str">
        <f aca="false">IF(COUNTIF($F254:$J254,"Yes")+COUNTIF($F254:$J254,"No")=0,"",COUNTIF($F254:$J254,"Yes")/(COUNTIF($F254:$J254,"Yes")+COUNTIF($F254:$J254,"No")))</f>
        <v/>
      </c>
      <c r="Z254" s="22" t="str">
        <f aca="false">IF(COUNTIF($L254:$Q254,"Yes")+COUNTIF($L254:$Q254,"No")=0,"",COUNTIF($L254:$Q254,"Yes")/(COUNTIF($L254:$Q254,"Yes")+COUNTIF($L254:$Q254,"No")))</f>
        <v/>
      </c>
      <c r="AA254" s="22" t="str">
        <f aca="false">IF(COUNTIF($S254:$V254,"Yes")+COUNTIF($S254:$V254,"No")=0,"",COUNTIF($S254:$V254,"Yes")/(COUNTIF($S254:$V254,"Yes")+COUNTIF($S254:$V254,"No")))</f>
        <v/>
      </c>
      <c r="AB254" s="22" t="str">
        <f aca="false">IF(OR($C254="",IF($Y254="",0,WeightCX)+IF($Z254="",0,WeightIR)+IF($AA254="",0,WeightIN)=0),"",IF($AD254="Yes",0,(IF($Y254="",0,WeightCX*$Y254)+IF($Z254="",0,WeightIR*$Z254)+IF($AA254="",0,WeightIN*$AA254))/(IF($Y254="",0,WeightCX)+IF($Z254="",0,WeightIR)+IF($AA254="",0,WeightIN))))</f>
        <v/>
      </c>
      <c r="AC254" s="23" t="str">
        <f aca="false">IF($AB254="","",IF($AB254&gt;=BandExceeds,"Exceeds",IF($AB254&gt;=BandMeets,"Meets",IF($AB254&gt;=BandNI,"Needs improvement","Unsatisfactory"))))</f>
        <v/>
      </c>
      <c r="AD254" s="24" t="str">
        <f aca="false">IF($C254="","",IF(OR($K254="Yes",$R254="Yes",$W254="Yes"),"Yes","No"))</f>
        <v/>
      </c>
    </row>
    <row r="255" customFormat="false" ht="15" hidden="false" customHeight="false" outlineLevel="0" collapsed="false">
      <c r="A255" s="19"/>
      <c r="B255" s="20"/>
      <c r="C255" s="20"/>
      <c r="D255" s="20"/>
      <c r="E255" s="20"/>
      <c r="F255" s="21"/>
      <c r="G255" s="21"/>
      <c r="H255" s="21"/>
      <c r="I255" s="21"/>
      <c r="J255" s="21"/>
      <c r="K255" s="21"/>
      <c r="L255" s="21"/>
      <c r="M255" s="21"/>
      <c r="N255" s="21"/>
      <c r="O255" s="21"/>
      <c r="P255" s="21"/>
      <c r="Q255" s="21"/>
      <c r="R255" s="21"/>
      <c r="S255" s="21"/>
      <c r="T255" s="21"/>
      <c r="U255" s="21"/>
      <c r="V255" s="21"/>
      <c r="W255" s="21"/>
      <c r="X255" s="20"/>
      <c r="Y255" s="22" t="str">
        <f aca="false">IF(COUNTIF($F255:$J255,"Yes")+COUNTIF($F255:$J255,"No")=0,"",COUNTIF($F255:$J255,"Yes")/(COUNTIF($F255:$J255,"Yes")+COUNTIF($F255:$J255,"No")))</f>
        <v/>
      </c>
      <c r="Z255" s="22" t="str">
        <f aca="false">IF(COUNTIF($L255:$Q255,"Yes")+COUNTIF($L255:$Q255,"No")=0,"",COUNTIF($L255:$Q255,"Yes")/(COUNTIF($L255:$Q255,"Yes")+COUNTIF($L255:$Q255,"No")))</f>
        <v/>
      </c>
      <c r="AA255" s="22" t="str">
        <f aca="false">IF(COUNTIF($S255:$V255,"Yes")+COUNTIF($S255:$V255,"No")=0,"",COUNTIF($S255:$V255,"Yes")/(COUNTIF($S255:$V255,"Yes")+COUNTIF($S255:$V255,"No")))</f>
        <v/>
      </c>
      <c r="AB255" s="22" t="str">
        <f aca="false">IF(OR($C255="",IF($Y255="",0,WeightCX)+IF($Z255="",0,WeightIR)+IF($AA255="",0,WeightIN)=0),"",IF($AD255="Yes",0,(IF($Y255="",0,WeightCX*$Y255)+IF($Z255="",0,WeightIR*$Z255)+IF($AA255="",0,WeightIN*$AA255))/(IF($Y255="",0,WeightCX)+IF($Z255="",0,WeightIR)+IF($AA255="",0,WeightIN))))</f>
        <v/>
      </c>
      <c r="AC255" s="23" t="str">
        <f aca="false">IF($AB255="","",IF($AB255&gt;=BandExceeds,"Exceeds",IF($AB255&gt;=BandMeets,"Meets",IF($AB255&gt;=BandNI,"Needs improvement","Unsatisfactory"))))</f>
        <v/>
      </c>
      <c r="AD255" s="24" t="str">
        <f aca="false">IF($C255="","",IF(OR($K255="Yes",$R255="Yes",$W255="Yes"),"Yes","No"))</f>
        <v/>
      </c>
    </row>
    <row r="256" customFormat="false" ht="15" hidden="false" customHeight="false" outlineLevel="0" collapsed="false">
      <c r="A256" s="19"/>
      <c r="B256" s="20"/>
      <c r="C256" s="20"/>
      <c r="D256" s="20"/>
      <c r="E256" s="20"/>
      <c r="F256" s="21"/>
      <c r="G256" s="21"/>
      <c r="H256" s="21"/>
      <c r="I256" s="21"/>
      <c r="J256" s="21"/>
      <c r="K256" s="21"/>
      <c r="L256" s="21"/>
      <c r="M256" s="21"/>
      <c r="N256" s="21"/>
      <c r="O256" s="21"/>
      <c r="P256" s="21"/>
      <c r="Q256" s="21"/>
      <c r="R256" s="21"/>
      <c r="S256" s="21"/>
      <c r="T256" s="21"/>
      <c r="U256" s="21"/>
      <c r="V256" s="21"/>
      <c r="W256" s="21"/>
      <c r="X256" s="20"/>
      <c r="Y256" s="22" t="str">
        <f aca="false">IF(COUNTIF($F256:$J256,"Yes")+COUNTIF($F256:$J256,"No")=0,"",COUNTIF($F256:$J256,"Yes")/(COUNTIF($F256:$J256,"Yes")+COUNTIF($F256:$J256,"No")))</f>
        <v/>
      </c>
      <c r="Z256" s="22" t="str">
        <f aca="false">IF(COUNTIF($L256:$Q256,"Yes")+COUNTIF($L256:$Q256,"No")=0,"",COUNTIF($L256:$Q256,"Yes")/(COUNTIF($L256:$Q256,"Yes")+COUNTIF($L256:$Q256,"No")))</f>
        <v/>
      </c>
      <c r="AA256" s="22" t="str">
        <f aca="false">IF(COUNTIF($S256:$V256,"Yes")+COUNTIF($S256:$V256,"No")=0,"",COUNTIF($S256:$V256,"Yes")/(COUNTIF($S256:$V256,"Yes")+COUNTIF($S256:$V256,"No")))</f>
        <v/>
      </c>
      <c r="AB256" s="22" t="str">
        <f aca="false">IF(OR($C256="",IF($Y256="",0,WeightCX)+IF($Z256="",0,WeightIR)+IF($AA256="",0,WeightIN)=0),"",IF($AD256="Yes",0,(IF($Y256="",0,WeightCX*$Y256)+IF($Z256="",0,WeightIR*$Z256)+IF($AA256="",0,WeightIN*$AA256))/(IF($Y256="",0,WeightCX)+IF($Z256="",0,WeightIR)+IF($AA256="",0,WeightIN))))</f>
        <v/>
      </c>
      <c r="AC256" s="23" t="str">
        <f aca="false">IF($AB256="","",IF($AB256&gt;=BandExceeds,"Exceeds",IF($AB256&gt;=BandMeets,"Meets",IF($AB256&gt;=BandNI,"Needs improvement","Unsatisfactory"))))</f>
        <v/>
      </c>
      <c r="AD256" s="24" t="str">
        <f aca="false">IF($C256="","",IF(OR($K256="Yes",$R256="Yes",$W256="Yes"),"Yes","No"))</f>
        <v/>
      </c>
    </row>
    <row r="257" customFormat="false" ht="15" hidden="false" customHeight="false" outlineLevel="0" collapsed="false">
      <c r="A257" s="19"/>
      <c r="B257" s="20"/>
      <c r="C257" s="20"/>
      <c r="D257" s="20"/>
      <c r="E257" s="20"/>
      <c r="F257" s="21"/>
      <c r="G257" s="21"/>
      <c r="H257" s="21"/>
      <c r="I257" s="21"/>
      <c r="J257" s="21"/>
      <c r="K257" s="21"/>
      <c r="L257" s="21"/>
      <c r="M257" s="21"/>
      <c r="N257" s="21"/>
      <c r="O257" s="21"/>
      <c r="P257" s="21"/>
      <c r="Q257" s="21"/>
      <c r="R257" s="21"/>
      <c r="S257" s="21"/>
      <c r="T257" s="21"/>
      <c r="U257" s="21"/>
      <c r="V257" s="21"/>
      <c r="W257" s="21"/>
      <c r="X257" s="20"/>
      <c r="Y257" s="22" t="str">
        <f aca="false">IF(COUNTIF($F257:$J257,"Yes")+COUNTIF($F257:$J257,"No")=0,"",COUNTIF($F257:$J257,"Yes")/(COUNTIF($F257:$J257,"Yes")+COUNTIF($F257:$J257,"No")))</f>
        <v/>
      </c>
      <c r="Z257" s="22" t="str">
        <f aca="false">IF(COUNTIF($L257:$Q257,"Yes")+COUNTIF($L257:$Q257,"No")=0,"",COUNTIF($L257:$Q257,"Yes")/(COUNTIF($L257:$Q257,"Yes")+COUNTIF($L257:$Q257,"No")))</f>
        <v/>
      </c>
      <c r="AA257" s="22" t="str">
        <f aca="false">IF(COUNTIF($S257:$V257,"Yes")+COUNTIF($S257:$V257,"No")=0,"",COUNTIF($S257:$V257,"Yes")/(COUNTIF($S257:$V257,"Yes")+COUNTIF($S257:$V257,"No")))</f>
        <v/>
      </c>
      <c r="AB257" s="22" t="str">
        <f aca="false">IF(OR($C257="",IF($Y257="",0,WeightCX)+IF($Z257="",0,WeightIR)+IF($AA257="",0,WeightIN)=0),"",IF($AD257="Yes",0,(IF($Y257="",0,WeightCX*$Y257)+IF($Z257="",0,WeightIR*$Z257)+IF($AA257="",0,WeightIN*$AA257))/(IF($Y257="",0,WeightCX)+IF($Z257="",0,WeightIR)+IF($AA257="",0,WeightIN))))</f>
        <v/>
      </c>
      <c r="AC257" s="23" t="str">
        <f aca="false">IF($AB257="","",IF($AB257&gt;=BandExceeds,"Exceeds",IF($AB257&gt;=BandMeets,"Meets",IF($AB257&gt;=BandNI,"Needs improvement","Unsatisfactory"))))</f>
        <v/>
      </c>
      <c r="AD257" s="24" t="str">
        <f aca="false">IF($C257="","",IF(OR($K257="Yes",$R257="Yes",$W257="Yes"),"Yes","No"))</f>
        <v/>
      </c>
    </row>
    <row r="258" customFormat="false" ht="15" hidden="false" customHeight="false" outlineLevel="0" collapsed="false">
      <c r="A258" s="19"/>
      <c r="B258" s="20"/>
      <c r="C258" s="20"/>
      <c r="D258" s="20"/>
      <c r="E258" s="20"/>
      <c r="F258" s="21"/>
      <c r="G258" s="21"/>
      <c r="H258" s="21"/>
      <c r="I258" s="21"/>
      <c r="J258" s="21"/>
      <c r="K258" s="21"/>
      <c r="L258" s="21"/>
      <c r="M258" s="21"/>
      <c r="N258" s="21"/>
      <c r="O258" s="21"/>
      <c r="P258" s="21"/>
      <c r="Q258" s="21"/>
      <c r="R258" s="21"/>
      <c r="S258" s="21"/>
      <c r="T258" s="21"/>
      <c r="U258" s="21"/>
      <c r="V258" s="21"/>
      <c r="W258" s="21"/>
      <c r="X258" s="20"/>
      <c r="Y258" s="22" t="str">
        <f aca="false">IF(COUNTIF($F258:$J258,"Yes")+COUNTIF($F258:$J258,"No")=0,"",COUNTIF($F258:$J258,"Yes")/(COUNTIF($F258:$J258,"Yes")+COUNTIF($F258:$J258,"No")))</f>
        <v/>
      </c>
      <c r="Z258" s="22" t="str">
        <f aca="false">IF(COUNTIF($L258:$Q258,"Yes")+COUNTIF($L258:$Q258,"No")=0,"",COUNTIF($L258:$Q258,"Yes")/(COUNTIF($L258:$Q258,"Yes")+COUNTIF($L258:$Q258,"No")))</f>
        <v/>
      </c>
      <c r="AA258" s="22" t="str">
        <f aca="false">IF(COUNTIF($S258:$V258,"Yes")+COUNTIF($S258:$V258,"No")=0,"",COUNTIF($S258:$V258,"Yes")/(COUNTIF($S258:$V258,"Yes")+COUNTIF($S258:$V258,"No")))</f>
        <v/>
      </c>
      <c r="AB258" s="22" t="str">
        <f aca="false">IF(OR($C258="",IF($Y258="",0,WeightCX)+IF($Z258="",0,WeightIR)+IF($AA258="",0,WeightIN)=0),"",IF($AD258="Yes",0,(IF($Y258="",0,WeightCX*$Y258)+IF($Z258="",0,WeightIR*$Z258)+IF($AA258="",0,WeightIN*$AA258))/(IF($Y258="",0,WeightCX)+IF($Z258="",0,WeightIR)+IF($AA258="",0,WeightIN))))</f>
        <v/>
      </c>
      <c r="AC258" s="23" t="str">
        <f aca="false">IF($AB258="","",IF($AB258&gt;=BandExceeds,"Exceeds",IF($AB258&gt;=BandMeets,"Meets",IF($AB258&gt;=BandNI,"Needs improvement","Unsatisfactory"))))</f>
        <v/>
      </c>
      <c r="AD258" s="24" t="str">
        <f aca="false">IF($C258="","",IF(OR($K258="Yes",$R258="Yes",$W258="Yes"),"Yes","No"))</f>
        <v/>
      </c>
    </row>
    <row r="259" customFormat="false" ht="15" hidden="false" customHeight="false" outlineLevel="0" collapsed="false">
      <c r="A259" s="19"/>
      <c r="B259" s="20"/>
      <c r="C259" s="20"/>
      <c r="D259" s="20"/>
      <c r="E259" s="20"/>
      <c r="F259" s="21"/>
      <c r="G259" s="21"/>
      <c r="H259" s="21"/>
      <c r="I259" s="21"/>
      <c r="J259" s="21"/>
      <c r="K259" s="21"/>
      <c r="L259" s="21"/>
      <c r="M259" s="21"/>
      <c r="N259" s="21"/>
      <c r="O259" s="21"/>
      <c r="P259" s="21"/>
      <c r="Q259" s="21"/>
      <c r="R259" s="21"/>
      <c r="S259" s="21"/>
      <c r="T259" s="21"/>
      <c r="U259" s="21"/>
      <c r="V259" s="21"/>
      <c r="W259" s="21"/>
      <c r="X259" s="20"/>
      <c r="Y259" s="22" t="str">
        <f aca="false">IF(COUNTIF($F259:$J259,"Yes")+COUNTIF($F259:$J259,"No")=0,"",COUNTIF($F259:$J259,"Yes")/(COUNTIF($F259:$J259,"Yes")+COUNTIF($F259:$J259,"No")))</f>
        <v/>
      </c>
      <c r="Z259" s="22" t="str">
        <f aca="false">IF(COUNTIF($L259:$Q259,"Yes")+COUNTIF($L259:$Q259,"No")=0,"",COUNTIF($L259:$Q259,"Yes")/(COUNTIF($L259:$Q259,"Yes")+COUNTIF($L259:$Q259,"No")))</f>
        <v/>
      </c>
      <c r="AA259" s="22" t="str">
        <f aca="false">IF(COUNTIF($S259:$V259,"Yes")+COUNTIF($S259:$V259,"No")=0,"",COUNTIF($S259:$V259,"Yes")/(COUNTIF($S259:$V259,"Yes")+COUNTIF($S259:$V259,"No")))</f>
        <v/>
      </c>
      <c r="AB259" s="22" t="str">
        <f aca="false">IF(OR($C259="",IF($Y259="",0,WeightCX)+IF($Z259="",0,WeightIR)+IF($AA259="",0,WeightIN)=0),"",IF($AD259="Yes",0,(IF($Y259="",0,WeightCX*$Y259)+IF($Z259="",0,WeightIR*$Z259)+IF($AA259="",0,WeightIN*$AA259))/(IF($Y259="",0,WeightCX)+IF($Z259="",0,WeightIR)+IF($AA259="",0,WeightIN))))</f>
        <v/>
      </c>
      <c r="AC259" s="23" t="str">
        <f aca="false">IF($AB259="","",IF($AB259&gt;=BandExceeds,"Exceeds",IF($AB259&gt;=BandMeets,"Meets",IF($AB259&gt;=BandNI,"Needs improvement","Unsatisfactory"))))</f>
        <v/>
      </c>
      <c r="AD259" s="24" t="str">
        <f aca="false">IF($C259="","",IF(OR($K259="Yes",$R259="Yes",$W259="Yes"),"Yes","No"))</f>
        <v/>
      </c>
    </row>
    <row r="260" customFormat="false" ht="15" hidden="false" customHeight="false" outlineLevel="0" collapsed="false">
      <c r="A260" s="19"/>
      <c r="B260" s="20"/>
      <c r="C260" s="20"/>
      <c r="D260" s="20"/>
      <c r="E260" s="20"/>
      <c r="F260" s="21"/>
      <c r="G260" s="21"/>
      <c r="H260" s="21"/>
      <c r="I260" s="21"/>
      <c r="J260" s="21"/>
      <c r="K260" s="21"/>
      <c r="L260" s="21"/>
      <c r="M260" s="21"/>
      <c r="N260" s="21"/>
      <c r="O260" s="21"/>
      <c r="P260" s="21"/>
      <c r="Q260" s="21"/>
      <c r="R260" s="21"/>
      <c r="S260" s="21"/>
      <c r="T260" s="21"/>
      <c r="U260" s="21"/>
      <c r="V260" s="21"/>
      <c r="W260" s="21"/>
      <c r="X260" s="20"/>
      <c r="Y260" s="22" t="str">
        <f aca="false">IF(COUNTIF($F260:$J260,"Yes")+COUNTIF($F260:$J260,"No")=0,"",COUNTIF($F260:$J260,"Yes")/(COUNTIF($F260:$J260,"Yes")+COUNTIF($F260:$J260,"No")))</f>
        <v/>
      </c>
      <c r="Z260" s="22" t="str">
        <f aca="false">IF(COUNTIF($L260:$Q260,"Yes")+COUNTIF($L260:$Q260,"No")=0,"",COUNTIF($L260:$Q260,"Yes")/(COUNTIF($L260:$Q260,"Yes")+COUNTIF($L260:$Q260,"No")))</f>
        <v/>
      </c>
      <c r="AA260" s="22" t="str">
        <f aca="false">IF(COUNTIF($S260:$V260,"Yes")+COUNTIF($S260:$V260,"No")=0,"",COUNTIF($S260:$V260,"Yes")/(COUNTIF($S260:$V260,"Yes")+COUNTIF($S260:$V260,"No")))</f>
        <v/>
      </c>
      <c r="AB260" s="22" t="str">
        <f aca="false">IF(OR($C260="",IF($Y260="",0,WeightCX)+IF($Z260="",0,WeightIR)+IF($AA260="",0,WeightIN)=0),"",IF($AD260="Yes",0,(IF($Y260="",0,WeightCX*$Y260)+IF($Z260="",0,WeightIR*$Z260)+IF($AA260="",0,WeightIN*$AA260))/(IF($Y260="",0,WeightCX)+IF($Z260="",0,WeightIR)+IF($AA260="",0,WeightIN))))</f>
        <v/>
      </c>
      <c r="AC260" s="23" t="str">
        <f aca="false">IF($AB260="","",IF($AB260&gt;=BandExceeds,"Exceeds",IF($AB260&gt;=BandMeets,"Meets",IF($AB260&gt;=BandNI,"Needs improvement","Unsatisfactory"))))</f>
        <v/>
      </c>
      <c r="AD260" s="24" t="str">
        <f aca="false">IF($C260="","",IF(OR($K260="Yes",$R260="Yes",$W260="Yes"),"Yes","No"))</f>
        <v/>
      </c>
    </row>
    <row r="261" customFormat="false" ht="15" hidden="false" customHeight="false" outlineLevel="0" collapsed="false">
      <c r="A261" s="19"/>
      <c r="B261" s="20"/>
      <c r="C261" s="20"/>
      <c r="D261" s="20"/>
      <c r="E261" s="20"/>
      <c r="F261" s="21"/>
      <c r="G261" s="21"/>
      <c r="H261" s="21"/>
      <c r="I261" s="21"/>
      <c r="J261" s="21"/>
      <c r="K261" s="21"/>
      <c r="L261" s="21"/>
      <c r="M261" s="21"/>
      <c r="N261" s="21"/>
      <c r="O261" s="21"/>
      <c r="P261" s="21"/>
      <c r="Q261" s="21"/>
      <c r="R261" s="21"/>
      <c r="S261" s="21"/>
      <c r="T261" s="21"/>
      <c r="U261" s="21"/>
      <c r="V261" s="21"/>
      <c r="W261" s="21"/>
      <c r="X261" s="20"/>
      <c r="Y261" s="22" t="str">
        <f aca="false">IF(COUNTIF($F261:$J261,"Yes")+COUNTIF($F261:$J261,"No")=0,"",COUNTIF($F261:$J261,"Yes")/(COUNTIF($F261:$J261,"Yes")+COUNTIF($F261:$J261,"No")))</f>
        <v/>
      </c>
      <c r="Z261" s="22" t="str">
        <f aca="false">IF(COUNTIF($L261:$Q261,"Yes")+COUNTIF($L261:$Q261,"No")=0,"",COUNTIF($L261:$Q261,"Yes")/(COUNTIF($L261:$Q261,"Yes")+COUNTIF($L261:$Q261,"No")))</f>
        <v/>
      </c>
      <c r="AA261" s="22" t="str">
        <f aca="false">IF(COUNTIF($S261:$V261,"Yes")+COUNTIF($S261:$V261,"No")=0,"",COUNTIF($S261:$V261,"Yes")/(COUNTIF($S261:$V261,"Yes")+COUNTIF($S261:$V261,"No")))</f>
        <v/>
      </c>
      <c r="AB261" s="22" t="str">
        <f aca="false">IF(OR($C261="",IF($Y261="",0,WeightCX)+IF($Z261="",0,WeightIR)+IF($AA261="",0,WeightIN)=0),"",IF($AD261="Yes",0,(IF($Y261="",0,WeightCX*$Y261)+IF($Z261="",0,WeightIR*$Z261)+IF($AA261="",0,WeightIN*$AA261))/(IF($Y261="",0,WeightCX)+IF($Z261="",0,WeightIR)+IF($AA261="",0,WeightIN))))</f>
        <v/>
      </c>
      <c r="AC261" s="23" t="str">
        <f aca="false">IF($AB261="","",IF($AB261&gt;=BandExceeds,"Exceeds",IF($AB261&gt;=BandMeets,"Meets",IF($AB261&gt;=BandNI,"Needs improvement","Unsatisfactory"))))</f>
        <v/>
      </c>
      <c r="AD261" s="24" t="str">
        <f aca="false">IF($C261="","",IF(OR($K261="Yes",$R261="Yes",$W261="Yes"),"Yes","No"))</f>
        <v/>
      </c>
    </row>
    <row r="262" customFormat="false" ht="15" hidden="false" customHeight="false" outlineLevel="0" collapsed="false">
      <c r="A262" s="19"/>
      <c r="B262" s="20"/>
      <c r="C262" s="20"/>
      <c r="D262" s="20"/>
      <c r="E262" s="20"/>
      <c r="F262" s="21"/>
      <c r="G262" s="21"/>
      <c r="H262" s="21"/>
      <c r="I262" s="21"/>
      <c r="J262" s="21"/>
      <c r="K262" s="21"/>
      <c r="L262" s="21"/>
      <c r="M262" s="21"/>
      <c r="N262" s="21"/>
      <c r="O262" s="21"/>
      <c r="P262" s="21"/>
      <c r="Q262" s="21"/>
      <c r="R262" s="21"/>
      <c r="S262" s="21"/>
      <c r="T262" s="21"/>
      <c r="U262" s="21"/>
      <c r="V262" s="21"/>
      <c r="W262" s="21"/>
      <c r="X262" s="20"/>
      <c r="Y262" s="22" t="str">
        <f aca="false">IF(COUNTIF($F262:$J262,"Yes")+COUNTIF($F262:$J262,"No")=0,"",COUNTIF($F262:$J262,"Yes")/(COUNTIF($F262:$J262,"Yes")+COUNTIF($F262:$J262,"No")))</f>
        <v/>
      </c>
      <c r="Z262" s="22" t="str">
        <f aca="false">IF(COUNTIF($L262:$Q262,"Yes")+COUNTIF($L262:$Q262,"No")=0,"",COUNTIF($L262:$Q262,"Yes")/(COUNTIF($L262:$Q262,"Yes")+COUNTIF($L262:$Q262,"No")))</f>
        <v/>
      </c>
      <c r="AA262" s="22" t="str">
        <f aca="false">IF(COUNTIF($S262:$V262,"Yes")+COUNTIF($S262:$V262,"No")=0,"",COUNTIF($S262:$V262,"Yes")/(COUNTIF($S262:$V262,"Yes")+COUNTIF($S262:$V262,"No")))</f>
        <v/>
      </c>
      <c r="AB262" s="22" t="str">
        <f aca="false">IF(OR($C262="",IF($Y262="",0,WeightCX)+IF($Z262="",0,WeightIR)+IF($AA262="",0,WeightIN)=0),"",IF($AD262="Yes",0,(IF($Y262="",0,WeightCX*$Y262)+IF($Z262="",0,WeightIR*$Z262)+IF($AA262="",0,WeightIN*$AA262))/(IF($Y262="",0,WeightCX)+IF($Z262="",0,WeightIR)+IF($AA262="",0,WeightIN))))</f>
        <v/>
      </c>
      <c r="AC262" s="23" t="str">
        <f aca="false">IF($AB262="","",IF($AB262&gt;=BandExceeds,"Exceeds",IF($AB262&gt;=BandMeets,"Meets",IF($AB262&gt;=BandNI,"Needs improvement","Unsatisfactory"))))</f>
        <v/>
      </c>
      <c r="AD262" s="24" t="str">
        <f aca="false">IF($C262="","",IF(OR($K262="Yes",$R262="Yes",$W262="Yes"),"Yes","No"))</f>
        <v/>
      </c>
    </row>
    <row r="263" customFormat="false" ht="15" hidden="false" customHeight="false" outlineLevel="0" collapsed="false">
      <c r="A263" s="19"/>
      <c r="B263" s="20"/>
      <c r="C263" s="20"/>
      <c r="D263" s="20"/>
      <c r="E263" s="20"/>
      <c r="F263" s="21"/>
      <c r="G263" s="21"/>
      <c r="H263" s="21"/>
      <c r="I263" s="21"/>
      <c r="J263" s="21"/>
      <c r="K263" s="21"/>
      <c r="L263" s="21"/>
      <c r="M263" s="21"/>
      <c r="N263" s="21"/>
      <c r="O263" s="21"/>
      <c r="P263" s="21"/>
      <c r="Q263" s="21"/>
      <c r="R263" s="21"/>
      <c r="S263" s="21"/>
      <c r="T263" s="21"/>
      <c r="U263" s="21"/>
      <c r="V263" s="21"/>
      <c r="W263" s="21"/>
      <c r="X263" s="20"/>
      <c r="Y263" s="22" t="str">
        <f aca="false">IF(COUNTIF($F263:$J263,"Yes")+COUNTIF($F263:$J263,"No")=0,"",COUNTIF($F263:$J263,"Yes")/(COUNTIF($F263:$J263,"Yes")+COUNTIF($F263:$J263,"No")))</f>
        <v/>
      </c>
      <c r="Z263" s="22" t="str">
        <f aca="false">IF(COUNTIF($L263:$Q263,"Yes")+COUNTIF($L263:$Q263,"No")=0,"",COUNTIF($L263:$Q263,"Yes")/(COUNTIF($L263:$Q263,"Yes")+COUNTIF($L263:$Q263,"No")))</f>
        <v/>
      </c>
      <c r="AA263" s="22" t="str">
        <f aca="false">IF(COUNTIF($S263:$V263,"Yes")+COUNTIF($S263:$V263,"No")=0,"",COUNTIF($S263:$V263,"Yes")/(COUNTIF($S263:$V263,"Yes")+COUNTIF($S263:$V263,"No")))</f>
        <v/>
      </c>
      <c r="AB263" s="22" t="str">
        <f aca="false">IF(OR($C263="",IF($Y263="",0,WeightCX)+IF($Z263="",0,WeightIR)+IF($AA263="",0,WeightIN)=0),"",IF($AD263="Yes",0,(IF($Y263="",0,WeightCX*$Y263)+IF($Z263="",0,WeightIR*$Z263)+IF($AA263="",0,WeightIN*$AA263))/(IF($Y263="",0,WeightCX)+IF($Z263="",0,WeightIR)+IF($AA263="",0,WeightIN))))</f>
        <v/>
      </c>
      <c r="AC263" s="23" t="str">
        <f aca="false">IF($AB263="","",IF($AB263&gt;=BandExceeds,"Exceeds",IF($AB263&gt;=BandMeets,"Meets",IF($AB263&gt;=BandNI,"Needs improvement","Unsatisfactory"))))</f>
        <v/>
      </c>
      <c r="AD263" s="24" t="str">
        <f aca="false">IF($C263="","",IF(OR($K263="Yes",$R263="Yes",$W263="Yes"),"Yes","No"))</f>
        <v/>
      </c>
    </row>
    <row r="264" customFormat="false" ht="15" hidden="false" customHeight="false" outlineLevel="0" collapsed="false">
      <c r="A264" s="19"/>
      <c r="B264" s="20"/>
      <c r="C264" s="20"/>
      <c r="D264" s="20"/>
      <c r="E264" s="20"/>
      <c r="F264" s="21"/>
      <c r="G264" s="21"/>
      <c r="H264" s="21"/>
      <c r="I264" s="21"/>
      <c r="J264" s="21"/>
      <c r="K264" s="21"/>
      <c r="L264" s="21"/>
      <c r="M264" s="21"/>
      <c r="N264" s="21"/>
      <c r="O264" s="21"/>
      <c r="P264" s="21"/>
      <c r="Q264" s="21"/>
      <c r="R264" s="21"/>
      <c r="S264" s="21"/>
      <c r="T264" s="21"/>
      <c r="U264" s="21"/>
      <c r="V264" s="21"/>
      <c r="W264" s="21"/>
      <c r="X264" s="20"/>
      <c r="Y264" s="22" t="str">
        <f aca="false">IF(COUNTIF($F264:$J264,"Yes")+COUNTIF($F264:$J264,"No")=0,"",COUNTIF($F264:$J264,"Yes")/(COUNTIF($F264:$J264,"Yes")+COUNTIF($F264:$J264,"No")))</f>
        <v/>
      </c>
      <c r="Z264" s="22" t="str">
        <f aca="false">IF(COUNTIF($L264:$Q264,"Yes")+COUNTIF($L264:$Q264,"No")=0,"",COUNTIF($L264:$Q264,"Yes")/(COUNTIF($L264:$Q264,"Yes")+COUNTIF($L264:$Q264,"No")))</f>
        <v/>
      </c>
      <c r="AA264" s="22" t="str">
        <f aca="false">IF(COUNTIF($S264:$V264,"Yes")+COUNTIF($S264:$V264,"No")=0,"",COUNTIF($S264:$V264,"Yes")/(COUNTIF($S264:$V264,"Yes")+COUNTIF($S264:$V264,"No")))</f>
        <v/>
      </c>
      <c r="AB264" s="22" t="str">
        <f aca="false">IF(OR($C264="",IF($Y264="",0,WeightCX)+IF($Z264="",0,WeightIR)+IF($AA264="",0,WeightIN)=0),"",IF($AD264="Yes",0,(IF($Y264="",0,WeightCX*$Y264)+IF($Z264="",0,WeightIR*$Z264)+IF($AA264="",0,WeightIN*$AA264))/(IF($Y264="",0,WeightCX)+IF($Z264="",0,WeightIR)+IF($AA264="",0,WeightIN))))</f>
        <v/>
      </c>
      <c r="AC264" s="23" t="str">
        <f aca="false">IF($AB264="","",IF($AB264&gt;=BandExceeds,"Exceeds",IF($AB264&gt;=BandMeets,"Meets",IF($AB264&gt;=BandNI,"Needs improvement","Unsatisfactory"))))</f>
        <v/>
      </c>
      <c r="AD264" s="24" t="str">
        <f aca="false">IF($C264="","",IF(OR($K264="Yes",$R264="Yes",$W264="Yes"),"Yes","No"))</f>
        <v/>
      </c>
    </row>
    <row r="265" customFormat="false" ht="15" hidden="false" customHeight="false" outlineLevel="0" collapsed="false">
      <c r="A265" s="19"/>
      <c r="B265" s="20"/>
      <c r="C265" s="20"/>
      <c r="D265" s="20"/>
      <c r="E265" s="20"/>
      <c r="F265" s="21"/>
      <c r="G265" s="21"/>
      <c r="H265" s="21"/>
      <c r="I265" s="21"/>
      <c r="J265" s="21"/>
      <c r="K265" s="21"/>
      <c r="L265" s="21"/>
      <c r="M265" s="21"/>
      <c r="N265" s="21"/>
      <c r="O265" s="21"/>
      <c r="P265" s="21"/>
      <c r="Q265" s="21"/>
      <c r="R265" s="21"/>
      <c r="S265" s="21"/>
      <c r="T265" s="21"/>
      <c r="U265" s="21"/>
      <c r="V265" s="21"/>
      <c r="W265" s="21"/>
      <c r="X265" s="20"/>
      <c r="Y265" s="22" t="str">
        <f aca="false">IF(COUNTIF($F265:$J265,"Yes")+COUNTIF($F265:$J265,"No")=0,"",COUNTIF($F265:$J265,"Yes")/(COUNTIF($F265:$J265,"Yes")+COUNTIF($F265:$J265,"No")))</f>
        <v/>
      </c>
      <c r="Z265" s="22" t="str">
        <f aca="false">IF(COUNTIF($L265:$Q265,"Yes")+COUNTIF($L265:$Q265,"No")=0,"",COUNTIF($L265:$Q265,"Yes")/(COUNTIF($L265:$Q265,"Yes")+COUNTIF($L265:$Q265,"No")))</f>
        <v/>
      </c>
      <c r="AA265" s="22" t="str">
        <f aca="false">IF(COUNTIF($S265:$V265,"Yes")+COUNTIF($S265:$V265,"No")=0,"",COUNTIF($S265:$V265,"Yes")/(COUNTIF($S265:$V265,"Yes")+COUNTIF($S265:$V265,"No")))</f>
        <v/>
      </c>
      <c r="AB265" s="22" t="str">
        <f aca="false">IF(OR($C265="",IF($Y265="",0,WeightCX)+IF($Z265="",0,WeightIR)+IF($AA265="",0,WeightIN)=0),"",IF($AD265="Yes",0,(IF($Y265="",0,WeightCX*$Y265)+IF($Z265="",0,WeightIR*$Z265)+IF($AA265="",0,WeightIN*$AA265))/(IF($Y265="",0,WeightCX)+IF($Z265="",0,WeightIR)+IF($AA265="",0,WeightIN))))</f>
        <v/>
      </c>
      <c r="AC265" s="23" t="str">
        <f aca="false">IF($AB265="","",IF($AB265&gt;=BandExceeds,"Exceeds",IF($AB265&gt;=BandMeets,"Meets",IF($AB265&gt;=BandNI,"Needs improvement","Unsatisfactory"))))</f>
        <v/>
      </c>
      <c r="AD265" s="24" t="str">
        <f aca="false">IF($C265="","",IF(OR($K265="Yes",$R265="Yes",$W265="Yes"),"Yes","No"))</f>
        <v/>
      </c>
    </row>
    <row r="266" customFormat="false" ht="15" hidden="false" customHeight="false" outlineLevel="0" collapsed="false">
      <c r="A266" s="19"/>
      <c r="B266" s="20"/>
      <c r="C266" s="20"/>
      <c r="D266" s="20"/>
      <c r="E266" s="20"/>
      <c r="F266" s="21"/>
      <c r="G266" s="21"/>
      <c r="H266" s="21"/>
      <c r="I266" s="21"/>
      <c r="J266" s="21"/>
      <c r="K266" s="21"/>
      <c r="L266" s="21"/>
      <c r="M266" s="21"/>
      <c r="N266" s="21"/>
      <c r="O266" s="21"/>
      <c r="P266" s="21"/>
      <c r="Q266" s="21"/>
      <c r="R266" s="21"/>
      <c r="S266" s="21"/>
      <c r="T266" s="21"/>
      <c r="U266" s="21"/>
      <c r="V266" s="21"/>
      <c r="W266" s="21"/>
      <c r="X266" s="20"/>
      <c r="Y266" s="22" t="str">
        <f aca="false">IF(COUNTIF($F266:$J266,"Yes")+COUNTIF($F266:$J266,"No")=0,"",COUNTIF($F266:$J266,"Yes")/(COUNTIF($F266:$J266,"Yes")+COUNTIF($F266:$J266,"No")))</f>
        <v/>
      </c>
      <c r="Z266" s="22" t="str">
        <f aca="false">IF(COUNTIF($L266:$Q266,"Yes")+COUNTIF($L266:$Q266,"No")=0,"",COUNTIF($L266:$Q266,"Yes")/(COUNTIF($L266:$Q266,"Yes")+COUNTIF($L266:$Q266,"No")))</f>
        <v/>
      </c>
      <c r="AA266" s="22" t="str">
        <f aca="false">IF(COUNTIF($S266:$V266,"Yes")+COUNTIF($S266:$V266,"No")=0,"",COUNTIF($S266:$V266,"Yes")/(COUNTIF($S266:$V266,"Yes")+COUNTIF($S266:$V266,"No")))</f>
        <v/>
      </c>
      <c r="AB266" s="22" t="str">
        <f aca="false">IF(OR($C266="",IF($Y266="",0,WeightCX)+IF($Z266="",0,WeightIR)+IF($AA266="",0,WeightIN)=0),"",IF($AD266="Yes",0,(IF($Y266="",0,WeightCX*$Y266)+IF($Z266="",0,WeightIR*$Z266)+IF($AA266="",0,WeightIN*$AA266))/(IF($Y266="",0,WeightCX)+IF($Z266="",0,WeightIR)+IF($AA266="",0,WeightIN))))</f>
        <v/>
      </c>
      <c r="AC266" s="23" t="str">
        <f aca="false">IF($AB266="","",IF($AB266&gt;=BandExceeds,"Exceeds",IF($AB266&gt;=BandMeets,"Meets",IF($AB266&gt;=BandNI,"Needs improvement","Unsatisfactory"))))</f>
        <v/>
      </c>
      <c r="AD266" s="24" t="str">
        <f aca="false">IF($C266="","",IF(OR($K266="Yes",$R266="Yes",$W266="Yes"),"Yes","No"))</f>
        <v/>
      </c>
    </row>
    <row r="267" customFormat="false" ht="15" hidden="false" customHeight="false" outlineLevel="0" collapsed="false">
      <c r="A267" s="19"/>
      <c r="B267" s="20"/>
      <c r="C267" s="20"/>
      <c r="D267" s="20"/>
      <c r="E267" s="20"/>
      <c r="F267" s="21"/>
      <c r="G267" s="21"/>
      <c r="H267" s="21"/>
      <c r="I267" s="21"/>
      <c r="J267" s="21"/>
      <c r="K267" s="21"/>
      <c r="L267" s="21"/>
      <c r="M267" s="21"/>
      <c r="N267" s="21"/>
      <c r="O267" s="21"/>
      <c r="P267" s="21"/>
      <c r="Q267" s="21"/>
      <c r="R267" s="21"/>
      <c r="S267" s="21"/>
      <c r="T267" s="21"/>
      <c r="U267" s="21"/>
      <c r="V267" s="21"/>
      <c r="W267" s="21"/>
      <c r="X267" s="20"/>
      <c r="Y267" s="22" t="str">
        <f aca="false">IF(COUNTIF($F267:$J267,"Yes")+COUNTIF($F267:$J267,"No")=0,"",COUNTIF($F267:$J267,"Yes")/(COUNTIF($F267:$J267,"Yes")+COUNTIF($F267:$J267,"No")))</f>
        <v/>
      </c>
      <c r="Z267" s="22" t="str">
        <f aca="false">IF(COUNTIF($L267:$Q267,"Yes")+COUNTIF($L267:$Q267,"No")=0,"",COUNTIF($L267:$Q267,"Yes")/(COUNTIF($L267:$Q267,"Yes")+COUNTIF($L267:$Q267,"No")))</f>
        <v/>
      </c>
      <c r="AA267" s="22" t="str">
        <f aca="false">IF(COUNTIF($S267:$V267,"Yes")+COUNTIF($S267:$V267,"No")=0,"",COUNTIF($S267:$V267,"Yes")/(COUNTIF($S267:$V267,"Yes")+COUNTIF($S267:$V267,"No")))</f>
        <v/>
      </c>
      <c r="AB267" s="22" t="str">
        <f aca="false">IF(OR($C267="",IF($Y267="",0,WeightCX)+IF($Z267="",0,WeightIR)+IF($AA267="",0,WeightIN)=0),"",IF($AD267="Yes",0,(IF($Y267="",0,WeightCX*$Y267)+IF($Z267="",0,WeightIR*$Z267)+IF($AA267="",0,WeightIN*$AA267))/(IF($Y267="",0,WeightCX)+IF($Z267="",0,WeightIR)+IF($AA267="",0,WeightIN))))</f>
        <v/>
      </c>
      <c r="AC267" s="23" t="str">
        <f aca="false">IF($AB267="","",IF($AB267&gt;=BandExceeds,"Exceeds",IF($AB267&gt;=BandMeets,"Meets",IF($AB267&gt;=BandNI,"Needs improvement","Unsatisfactory"))))</f>
        <v/>
      </c>
      <c r="AD267" s="24" t="str">
        <f aca="false">IF($C267="","",IF(OR($K267="Yes",$R267="Yes",$W267="Yes"),"Yes","No"))</f>
        <v/>
      </c>
    </row>
    <row r="268" customFormat="false" ht="15" hidden="false" customHeight="false" outlineLevel="0" collapsed="false">
      <c r="A268" s="19"/>
      <c r="B268" s="20"/>
      <c r="C268" s="20"/>
      <c r="D268" s="20"/>
      <c r="E268" s="20"/>
      <c r="F268" s="21"/>
      <c r="G268" s="21"/>
      <c r="H268" s="21"/>
      <c r="I268" s="21"/>
      <c r="J268" s="21"/>
      <c r="K268" s="21"/>
      <c r="L268" s="21"/>
      <c r="M268" s="21"/>
      <c r="N268" s="21"/>
      <c r="O268" s="21"/>
      <c r="P268" s="21"/>
      <c r="Q268" s="21"/>
      <c r="R268" s="21"/>
      <c r="S268" s="21"/>
      <c r="T268" s="21"/>
      <c r="U268" s="21"/>
      <c r="V268" s="21"/>
      <c r="W268" s="21"/>
      <c r="X268" s="20"/>
      <c r="Y268" s="22" t="str">
        <f aca="false">IF(COUNTIF($F268:$J268,"Yes")+COUNTIF($F268:$J268,"No")=0,"",COUNTIF($F268:$J268,"Yes")/(COUNTIF($F268:$J268,"Yes")+COUNTIF($F268:$J268,"No")))</f>
        <v/>
      </c>
      <c r="Z268" s="22" t="str">
        <f aca="false">IF(COUNTIF($L268:$Q268,"Yes")+COUNTIF($L268:$Q268,"No")=0,"",COUNTIF($L268:$Q268,"Yes")/(COUNTIF($L268:$Q268,"Yes")+COUNTIF($L268:$Q268,"No")))</f>
        <v/>
      </c>
      <c r="AA268" s="22" t="str">
        <f aca="false">IF(COUNTIF($S268:$V268,"Yes")+COUNTIF($S268:$V268,"No")=0,"",COUNTIF($S268:$V268,"Yes")/(COUNTIF($S268:$V268,"Yes")+COUNTIF($S268:$V268,"No")))</f>
        <v/>
      </c>
      <c r="AB268" s="22" t="str">
        <f aca="false">IF(OR($C268="",IF($Y268="",0,WeightCX)+IF($Z268="",0,WeightIR)+IF($AA268="",0,WeightIN)=0),"",IF($AD268="Yes",0,(IF($Y268="",0,WeightCX*$Y268)+IF($Z268="",0,WeightIR*$Z268)+IF($AA268="",0,WeightIN*$AA268))/(IF($Y268="",0,WeightCX)+IF($Z268="",0,WeightIR)+IF($AA268="",0,WeightIN))))</f>
        <v/>
      </c>
      <c r="AC268" s="23" t="str">
        <f aca="false">IF($AB268="","",IF($AB268&gt;=BandExceeds,"Exceeds",IF($AB268&gt;=BandMeets,"Meets",IF($AB268&gt;=BandNI,"Needs improvement","Unsatisfactory"))))</f>
        <v/>
      </c>
      <c r="AD268" s="24" t="str">
        <f aca="false">IF($C268="","",IF(OR($K268="Yes",$R268="Yes",$W268="Yes"),"Yes","No"))</f>
        <v/>
      </c>
    </row>
    <row r="269" customFormat="false" ht="15" hidden="false" customHeight="false" outlineLevel="0" collapsed="false">
      <c r="A269" s="19"/>
      <c r="B269" s="20"/>
      <c r="C269" s="20"/>
      <c r="D269" s="20"/>
      <c r="E269" s="20"/>
      <c r="F269" s="21"/>
      <c r="G269" s="21"/>
      <c r="H269" s="21"/>
      <c r="I269" s="21"/>
      <c r="J269" s="21"/>
      <c r="K269" s="21"/>
      <c r="L269" s="21"/>
      <c r="M269" s="21"/>
      <c r="N269" s="21"/>
      <c r="O269" s="21"/>
      <c r="P269" s="21"/>
      <c r="Q269" s="21"/>
      <c r="R269" s="21"/>
      <c r="S269" s="21"/>
      <c r="T269" s="21"/>
      <c r="U269" s="21"/>
      <c r="V269" s="21"/>
      <c r="W269" s="21"/>
      <c r="X269" s="20"/>
      <c r="Y269" s="22" t="str">
        <f aca="false">IF(COUNTIF($F269:$J269,"Yes")+COUNTIF($F269:$J269,"No")=0,"",COUNTIF($F269:$J269,"Yes")/(COUNTIF($F269:$J269,"Yes")+COUNTIF($F269:$J269,"No")))</f>
        <v/>
      </c>
      <c r="Z269" s="22" t="str">
        <f aca="false">IF(COUNTIF($L269:$Q269,"Yes")+COUNTIF($L269:$Q269,"No")=0,"",COUNTIF($L269:$Q269,"Yes")/(COUNTIF($L269:$Q269,"Yes")+COUNTIF($L269:$Q269,"No")))</f>
        <v/>
      </c>
      <c r="AA269" s="22" t="str">
        <f aca="false">IF(COUNTIF($S269:$V269,"Yes")+COUNTIF($S269:$V269,"No")=0,"",COUNTIF($S269:$V269,"Yes")/(COUNTIF($S269:$V269,"Yes")+COUNTIF($S269:$V269,"No")))</f>
        <v/>
      </c>
      <c r="AB269" s="22" t="str">
        <f aca="false">IF(OR($C269="",IF($Y269="",0,WeightCX)+IF($Z269="",0,WeightIR)+IF($AA269="",0,WeightIN)=0),"",IF($AD269="Yes",0,(IF($Y269="",0,WeightCX*$Y269)+IF($Z269="",0,WeightIR*$Z269)+IF($AA269="",0,WeightIN*$AA269))/(IF($Y269="",0,WeightCX)+IF($Z269="",0,WeightIR)+IF($AA269="",0,WeightIN))))</f>
        <v/>
      </c>
      <c r="AC269" s="23" t="str">
        <f aca="false">IF($AB269="","",IF($AB269&gt;=BandExceeds,"Exceeds",IF($AB269&gt;=BandMeets,"Meets",IF($AB269&gt;=BandNI,"Needs improvement","Unsatisfactory"))))</f>
        <v/>
      </c>
      <c r="AD269" s="24" t="str">
        <f aca="false">IF($C269="","",IF(OR($K269="Yes",$R269="Yes",$W269="Yes"),"Yes","No"))</f>
        <v/>
      </c>
    </row>
    <row r="270" customFormat="false" ht="15" hidden="false" customHeight="false" outlineLevel="0" collapsed="false">
      <c r="A270" s="19"/>
      <c r="B270" s="20"/>
      <c r="C270" s="20"/>
      <c r="D270" s="20"/>
      <c r="E270" s="20"/>
      <c r="F270" s="21"/>
      <c r="G270" s="21"/>
      <c r="H270" s="21"/>
      <c r="I270" s="21"/>
      <c r="J270" s="21"/>
      <c r="K270" s="21"/>
      <c r="L270" s="21"/>
      <c r="M270" s="21"/>
      <c r="N270" s="21"/>
      <c r="O270" s="21"/>
      <c r="P270" s="21"/>
      <c r="Q270" s="21"/>
      <c r="R270" s="21"/>
      <c r="S270" s="21"/>
      <c r="T270" s="21"/>
      <c r="U270" s="21"/>
      <c r="V270" s="21"/>
      <c r="W270" s="21"/>
      <c r="X270" s="20"/>
      <c r="Y270" s="22" t="str">
        <f aca="false">IF(COUNTIF($F270:$J270,"Yes")+COUNTIF($F270:$J270,"No")=0,"",COUNTIF($F270:$J270,"Yes")/(COUNTIF($F270:$J270,"Yes")+COUNTIF($F270:$J270,"No")))</f>
        <v/>
      </c>
      <c r="Z270" s="22" t="str">
        <f aca="false">IF(COUNTIF($L270:$Q270,"Yes")+COUNTIF($L270:$Q270,"No")=0,"",COUNTIF($L270:$Q270,"Yes")/(COUNTIF($L270:$Q270,"Yes")+COUNTIF($L270:$Q270,"No")))</f>
        <v/>
      </c>
      <c r="AA270" s="22" t="str">
        <f aca="false">IF(COUNTIF($S270:$V270,"Yes")+COUNTIF($S270:$V270,"No")=0,"",COUNTIF($S270:$V270,"Yes")/(COUNTIF($S270:$V270,"Yes")+COUNTIF($S270:$V270,"No")))</f>
        <v/>
      </c>
      <c r="AB270" s="22" t="str">
        <f aca="false">IF(OR($C270="",IF($Y270="",0,WeightCX)+IF($Z270="",0,WeightIR)+IF($AA270="",0,WeightIN)=0),"",IF($AD270="Yes",0,(IF($Y270="",0,WeightCX*$Y270)+IF($Z270="",0,WeightIR*$Z270)+IF($AA270="",0,WeightIN*$AA270))/(IF($Y270="",0,WeightCX)+IF($Z270="",0,WeightIR)+IF($AA270="",0,WeightIN))))</f>
        <v/>
      </c>
      <c r="AC270" s="23" t="str">
        <f aca="false">IF($AB270="","",IF($AB270&gt;=BandExceeds,"Exceeds",IF($AB270&gt;=BandMeets,"Meets",IF($AB270&gt;=BandNI,"Needs improvement","Unsatisfactory"))))</f>
        <v/>
      </c>
      <c r="AD270" s="24" t="str">
        <f aca="false">IF($C270="","",IF(OR($K270="Yes",$R270="Yes",$W270="Yes"),"Yes","No"))</f>
        <v/>
      </c>
    </row>
    <row r="271" customFormat="false" ht="15" hidden="false" customHeight="false" outlineLevel="0" collapsed="false">
      <c r="A271" s="19"/>
      <c r="B271" s="20"/>
      <c r="C271" s="20"/>
      <c r="D271" s="20"/>
      <c r="E271" s="20"/>
      <c r="F271" s="21"/>
      <c r="G271" s="21"/>
      <c r="H271" s="21"/>
      <c r="I271" s="21"/>
      <c r="J271" s="21"/>
      <c r="K271" s="21"/>
      <c r="L271" s="21"/>
      <c r="M271" s="21"/>
      <c r="N271" s="21"/>
      <c r="O271" s="21"/>
      <c r="P271" s="21"/>
      <c r="Q271" s="21"/>
      <c r="R271" s="21"/>
      <c r="S271" s="21"/>
      <c r="T271" s="21"/>
      <c r="U271" s="21"/>
      <c r="V271" s="21"/>
      <c r="W271" s="21"/>
      <c r="X271" s="20"/>
      <c r="Y271" s="22" t="str">
        <f aca="false">IF(COUNTIF($F271:$J271,"Yes")+COUNTIF($F271:$J271,"No")=0,"",COUNTIF($F271:$J271,"Yes")/(COUNTIF($F271:$J271,"Yes")+COUNTIF($F271:$J271,"No")))</f>
        <v/>
      </c>
      <c r="Z271" s="22" t="str">
        <f aca="false">IF(COUNTIF($L271:$Q271,"Yes")+COUNTIF($L271:$Q271,"No")=0,"",COUNTIF($L271:$Q271,"Yes")/(COUNTIF($L271:$Q271,"Yes")+COUNTIF($L271:$Q271,"No")))</f>
        <v/>
      </c>
      <c r="AA271" s="22" t="str">
        <f aca="false">IF(COUNTIF($S271:$V271,"Yes")+COUNTIF($S271:$V271,"No")=0,"",COUNTIF($S271:$V271,"Yes")/(COUNTIF($S271:$V271,"Yes")+COUNTIF($S271:$V271,"No")))</f>
        <v/>
      </c>
      <c r="AB271" s="22" t="str">
        <f aca="false">IF(OR($C271="",IF($Y271="",0,WeightCX)+IF($Z271="",0,WeightIR)+IF($AA271="",0,WeightIN)=0),"",IF($AD271="Yes",0,(IF($Y271="",0,WeightCX*$Y271)+IF($Z271="",0,WeightIR*$Z271)+IF($AA271="",0,WeightIN*$AA271))/(IF($Y271="",0,WeightCX)+IF($Z271="",0,WeightIR)+IF($AA271="",0,WeightIN))))</f>
        <v/>
      </c>
      <c r="AC271" s="23" t="str">
        <f aca="false">IF($AB271="","",IF($AB271&gt;=BandExceeds,"Exceeds",IF($AB271&gt;=BandMeets,"Meets",IF($AB271&gt;=BandNI,"Needs improvement","Unsatisfactory"))))</f>
        <v/>
      </c>
      <c r="AD271" s="24" t="str">
        <f aca="false">IF($C271="","",IF(OR($K271="Yes",$R271="Yes",$W271="Yes"),"Yes","No"))</f>
        <v/>
      </c>
    </row>
    <row r="272" customFormat="false" ht="15" hidden="false" customHeight="false" outlineLevel="0" collapsed="false">
      <c r="A272" s="19"/>
      <c r="B272" s="20"/>
      <c r="C272" s="20"/>
      <c r="D272" s="20"/>
      <c r="E272" s="20"/>
      <c r="F272" s="21"/>
      <c r="G272" s="21"/>
      <c r="H272" s="21"/>
      <c r="I272" s="21"/>
      <c r="J272" s="21"/>
      <c r="K272" s="21"/>
      <c r="L272" s="21"/>
      <c r="M272" s="21"/>
      <c r="N272" s="21"/>
      <c r="O272" s="21"/>
      <c r="P272" s="21"/>
      <c r="Q272" s="21"/>
      <c r="R272" s="21"/>
      <c r="S272" s="21"/>
      <c r="T272" s="21"/>
      <c r="U272" s="21"/>
      <c r="V272" s="21"/>
      <c r="W272" s="21"/>
      <c r="X272" s="20"/>
      <c r="Y272" s="22" t="str">
        <f aca="false">IF(COUNTIF($F272:$J272,"Yes")+COUNTIF($F272:$J272,"No")=0,"",COUNTIF($F272:$J272,"Yes")/(COUNTIF($F272:$J272,"Yes")+COUNTIF($F272:$J272,"No")))</f>
        <v/>
      </c>
      <c r="Z272" s="22" t="str">
        <f aca="false">IF(COUNTIF($L272:$Q272,"Yes")+COUNTIF($L272:$Q272,"No")=0,"",COUNTIF($L272:$Q272,"Yes")/(COUNTIF($L272:$Q272,"Yes")+COUNTIF($L272:$Q272,"No")))</f>
        <v/>
      </c>
      <c r="AA272" s="22" t="str">
        <f aca="false">IF(COUNTIF($S272:$V272,"Yes")+COUNTIF($S272:$V272,"No")=0,"",COUNTIF($S272:$V272,"Yes")/(COUNTIF($S272:$V272,"Yes")+COUNTIF($S272:$V272,"No")))</f>
        <v/>
      </c>
      <c r="AB272" s="22" t="str">
        <f aca="false">IF(OR($C272="",IF($Y272="",0,WeightCX)+IF($Z272="",0,WeightIR)+IF($AA272="",0,WeightIN)=0),"",IF($AD272="Yes",0,(IF($Y272="",0,WeightCX*$Y272)+IF($Z272="",0,WeightIR*$Z272)+IF($AA272="",0,WeightIN*$AA272))/(IF($Y272="",0,WeightCX)+IF($Z272="",0,WeightIR)+IF($AA272="",0,WeightIN))))</f>
        <v/>
      </c>
      <c r="AC272" s="23" t="str">
        <f aca="false">IF($AB272="","",IF($AB272&gt;=BandExceeds,"Exceeds",IF($AB272&gt;=BandMeets,"Meets",IF($AB272&gt;=BandNI,"Needs improvement","Unsatisfactory"))))</f>
        <v/>
      </c>
      <c r="AD272" s="24" t="str">
        <f aca="false">IF($C272="","",IF(OR($K272="Yes",$R272="Yes",$W272="Yes"),"Yes","No"))</f>
        <v/>
      </c>
    </row>
    <row r="273" customFormat="false" ht="15" hidden="false" customHeight="false" outlineLevel="0" collapsed="false">
      <c r="A273" s="19"/>
      <c r="B273" s="20"/>
      <c r="C273" s="20"/>
      <c r="D273" s="20"/>
      <c r="E273" s="20"/>
      <c r="F273" s="21"/>
      <c r="G273" s="21"/>
      <c r="H273" s="21"/>
      <c r="I273" s="21"/>
      <c r="J273" s="21"/>
      <c r="K273" s="21"/>
      <c r="L273" s="21"/>
      <c r="M273" s="21"/>
      <c r="N273" s="21"/>
      <c r="O273" s="21"/>
      <c r="P273" s="21"/>
      <c r="Q273" s="21"/>
      <c r="R273" s="21"/>
      <c r="S273" s="21"/>
      <c r="T273" s="21"/>
      <c r="U273" s="21"/>
      <c r="V273" s="21"/>
      <c r="W273" s="21"/>
      <c r="X273" s="20"/>
      <c r="Y273" s="22" t="str">
        <f aca="false">IF(COUNTIF($F273:$J273,"Yes")+COUNTIF($F273:$J273,"No")=0,"",COUNTIF($F273:$J273,"Yes")/(COUNTIF($F273:$J273,"Yes")+COUNTIF($F273:$J273,"No")))</f>
        <v/>
      </c>
      <c r="Z273" s="22" t="str">
        <f aca="false">IF(COUNTIF($L273:$Q273,"Yes")+COUNTIF($L273:$Q273,"No")=0,"",COUNTIF($L273:$Q273,"Yes")/(COUNTIF($L273:$Q273,"Yes")+COUNTIF($L273:$Q273,"No")))</f>
        <v/>
      </c>
      <c r="AA273" s="22" t="str">
        <f aca="false">IF(COUNTIF($S273:$V273,"Yes")+COUNTIF($S273:$V273,"No")=0,"",COUNTIF($S273:$V273,"Yes")/(COUNTIF($S273:$V273,"Yes")+COUNTIF($S273:$V273,"No")))</f>
        <v/>
      </c>
      <c r="AB273" s="22" t="str">
        <f aca="false">IF(OR($C273="",IF($Y273="",0,WeightCX)+IF($Z273="",0,WeightIR)+IF($AA273="",0,WeightIN)=0),"",IF($AD273="Yes",0,(IF($Y273="",0,WeightCX*$Y273)+IF($Z273="",0,WeightIR*$Z273)+IF($AA273="",0,WeightIN*$AA273))/(IF($Y273="",0,WeightCX)+IF($Z273="",0,WeightIR)+IF($AA273="",0,WeightIN))))</f>
        <v/>
      </c>
      <c r="AC273" s="23" t="str">
        <f aca="false">IF($AB273="","",IF($AB273&gt;=BandExceeds,"Exceeds",IF($AB273&gt;=BandMeets,"Meets",IF($AB273&gt;=BandNI,"Needs improvement","Unsatisfactory"))))</f>
        <v/>
      </c>
      <c r="AD273" s="24" t="str">
        <f aca="false">IF($C273="","",IF(OR($K273="Yes",$R273="Yes",$W273="Yes"),"Yes","No"))</f>
        <v/>
      </c>
    </row>
    <row r="274" customFormat="false" ht="15" hidden="false" customHeight="false" outlineLevel="0" collapsed="false">
      <c r="A274" s="19"/>
      <c r="B274" s="20"/>
      <c r="C274" s="20"/>
      <c r="D274" s="20"/>
      <c r="E274" s="20"/>
      <c r="F274" s="21"/>
      <c r="G274" s="21"/>
      <c r="H274" s="21"/>
      <c r="I274" s="21"/>
      <c r="J274" s="21"/>
      <c r="K274" s="21"/>
      <c r="L274" s="21"/>
      <c r="M274" s="21"/>
      <c r="N274" s="21"/>
      <c r="O274" s="21"/>
      <c r="P274" s="21"/>
      <c r="Q274" s="21"/>
      <c r="R274" s="21"/>
      <c r="S274" s="21"/>
      <c r="T274" s="21"/>
      <c r="U274" s="21"/>
      <c r="V274" s="21"/>
      <c r="W274" s="21"/>
      <c r="X274" s="20"/>
      <c r="Y274" s="22" t="str">
        <f aca="false">IF(COUNTIF($F274:$J274,"Yes")+COUNTIF($F274:$J274,"No")=0,"",COUNTIF($F274:$J274,"Yes")/(COUNTIF($F274:$J274,"Yes")+COUNTIF($F274:$J274,"No")))</f>
        <v/>
      </c>
      <c r="Z274" s="22" t="str">
        <f aca="false">IF(COUNTIF($L274:$Q274,"Yes")+COUNTIF($L274:$Q274,"No")=0,"",COUNTIF($L274:$Q274,"Yes")/(COUNTIF($L274:$Q274,"Yes")+COUNTIF($L274:$Q274,"No")))</f>
        <v/>
      </c>
      <c r="AA274" s="22" t="str">
        <f aca="false">IF(COUNTIF($S274:$V274,"Yes")+COUNTIF($S274:$V274,"No")=0,"",COUNTIF($S274:$V274,"Yes")/(COUNTIF($S274:$V274,"Yes")+COUNTIF($S274:$V274,"No")))</f>
        <v/>
      </c>
      <c r="AB274" s="22" t="str">
        <f aca="false">IF(OR($C274="",IF($Y274="",0,WeightCX)+IF($Z274="",0,WeightIR)+IF($AA274="",0,WeightIN)=0),"",IF($AD274="Yes",0,(IF($Y274="",0,WeightCX*$Y274)+IF($Z274="",0,WeightIR*$Z274)+IF($AA274="",0,WeightIN*$AA274))/(IF($Y274="",0,WeightCX)+IF($Z274="",0,WeightIR)+IF($AA274="",0,WeightIN))))</f>
        <v/>
      </c>
      <c r="AC274" s="23" t="str">
        <f aca="false">IF($AB274="","",IF($AB274&gt;=BandExceeds,"Exceeds",IF($AB274&gt;=BandMeets,"Meets",IF($AB274&gt;=BandNI,"Needs improvement","Unsatisfactory"))))</f>
        <v/>
      </c>
      <c r="AD274" s="24" t="str">
        <f aca="false">IF($C274="","",IF(OR($K274="Yes",$R274="Yes",$W274="Yes"),"Yes","No"))</f>
        <v/>
      </c>
    </row>
    <row r="275" customFormat="false" ht="15" hidden="false" customHeight="false" outlineLevel="0" collapsed="false">
      <c r="A275" s="19"/>
      <c r="B275" s="20"/>
      <c r="C275" s="20"/>
      <c r="D275" s="20"/>
      <c r="E275" s="20"/>
      <c r="F275" s="21"/>
      <c r="G275" s="21"/>
      <c r="H275" s="21"/>
      <c r="I275" s="21"/>
      <c r="J275" s="21"/>
      <c r="K275" s="21"/>
      <c r="L275" s="21"/>
      <c r="M275" s="21"/>
      <c r="N275" s="21"/>
      <c r="O275" s="21"/>
      <c r="P275" s="21"/>
      <c r="Q275" s="21"/>
      <c r="R275" s="21"/>
      <c r="S275" s="21"/>
      <c r="T275" s="21"/>
      <c r="U275" s="21"/>
      <c r="V275" s="21"/>
      <c r="W275" s="21"/>
      <c r="X275" s="20"/>
      <c r="Y275" s="22" t="str">
        <f aca="false">IF(COUNTIF($F275:$J275,"Yes")+COUNTIF($F275:$J275,"No")=0,"",COUNTIF($F275:$J275,"Yes")/(COUNTIF($F275:$J275,"Yes")+COUNTIF($F275:$J275,"No")))</f>
        <v/>
      </c>
      <c r="Z275" s="22" t="str">
        <f aca="false">IF(COUNTIF($L275:$Q275,"Yes")+COUNTIF($L275:$Q275,"No")=0,"",COUNTIF($L275:$Q275,"Yes")/(COUNTIF($L275:$Q275,"Yes")+COUNTIF($L275:$Q275,"No")))</f>
        <v/>
      </c>
      <c r="AA275" s="22" t="str">
        <f aca="false">IF(COUNTIF($S275:$V275,"Yes")+COUNTIF($S275:$V275,"No")=0,"",COUNTIF($S275:$V275,"Yes")/(COUNTIF($S275:$V275,"Yes")+COUNTIF($S275:$V275,"No")))</f>
        <v/>
      </c>
      <c r="AB275" s="22" t="str">
        <f aca="false">IF(OR($C275="",IF($Y275="",0,WeightCX)+IF($Z275="",0,WeightIR)+IF($AA275="",0,WeightIN)=0),"",IF($AD275="Yes",0,(IF($Y275="",0,WeightCX*$Y275)+IF($Z275="",0,WeightIR*$Z275)+IF($AA275="",0,WeightIN*$AA275))/(IF($Y275="",0,WeightCX)+IF($Z275="",0,WeightIR)+IF($AA275="",0,WeightIN))))</f>
        <v/>
      </c>
      <c r="AC275" s="23" t="str">
        <f aca="false">IF($AB275="","",IF($AB275&gt;=BandExceeds,"Exceeds",IF($AB275&gt;=BandMeets,"Meets",IF($AB275&gt;=BandNI,"Needs improvement","Unsatisfactory"))))</f>
        <v/>
      </c>
      <c r="AD275" s="24" t="str">
        <f aca="false">IF($C275="","",IF(OR($K275="Yes",$R275="Yes",$W275="Yes"),"Yes","No"))</f>
        <v/>
      </c>
    </row>
    <row r="276" customFormat="false" ht="15" hidden="false" customHeight="false" outlineLevel="0" collapsed="false">
      <c r="A276" s="19"/>
      <c r="B276" s="20"/>
      <c r="C276" s="20"/>
      <c r="D276" s="20"/>
      <c r="E276" s="20"/>
      <c r="F276" s="21"/>
      <c r="G276" s="21"/>
      <c r="H276" s="21"/>
      <c r="I276" s="21"/>
      <c r="J276" s="21"/>
      <c r="K276" s="21"/>
      <c r="L276" s="21"/>
      <c r="M276" s="21"/>
      <c r="N276" s="21"/>
      <c r="O276" s="21"/>
      <c r="P276" s="21"/>
      <c r="Q276" s="21"/>
      <c r="R276" s="21"/>
      <c r="S276" s="21"/>
      <c r="T276" s="21"/>
      <c r="U276" s="21"/>
      <c r="V276" s="21"/>
      <c r="W276" s="21"/>
      <c r="X276" s="20"/>
      <c r="Y276" s="22" t="str">
        <f aca="false">IF(COUNTIF($F276:$J276,"Yes")+COUNTIF($F276:$J276,"No")=0,"",COUNTIF($F276:$J276,"Yes")/(COUNTIF($F276:$J276,"Yes")+COUNTIF($F276:$J276,"No")))</f>
        <v/>
      </c>
      <c r="Z276" s="22" t="str">
        <f aca="false">IF(COUNTIF($L276:$Q276,"Yes")+COUNTIF($L276:$Q276,"No")=0,"",COUNTIF($L276:$Q276,"Yes")/(COUNTIF($L276:$Q276,"Yes")+COUNTIF($L276:$Q276,"No")))</f>
        <v/>
      </c>
      <c r="AA276" s="22" t="str">
        <f aca="false">IF(COUNTIF($S276:$V276,"Yes")+COUNTIF($S276:$V276,"No")=0,"",COUNTIF($S276:$V276,"Yes")/(COUNTIF($S276:$V276,"Yes")+COUNTIF($S276:$V276,"No")))</f>
        <v/>
      </c>
      <c r="AB276" s="22" t="str">
        <f aca="false">IF(OR($C276="",IF($Y276="",0,WeightCX)+IF($Z276="",0,WeightIR)+IF($AA276="",0,WeightIN)=0),"",IF($AD276="Yes",0,(IF($Y276="",0,WeightCX*$Y276)+IF($Z276="",0,WeightIR*$Z276)+IF($AA276="",0,WeightIN*$AA276))/(IF($Y276="",0,WeightCX)+IF($Z276="",0,WeightIR)+IF($AA276="",0,WeightIN))))</f>
        <v/>
      </c>
      <c r="AC276" s="23" t="str">
        <f aca="false">IF($AB276="","",IF($AB276&gt;=BandExceeds,"Exceeds",IF($AB276&gt;=BandMeets,"Meets",IF($AB276&gt;=BandNI,"Needs improvement","Unsatisfactory"))))</f>
        <v/>
      </c>
      <c r="AD276" s="24" t="str">
        <f aca="false">IF($C276="","",IF(OR($K276="Yes",$R276="Yes",$W276="Yes"),"Yes","No"))</f>
        <v/>
      </c>
    </row>
    <row r="277" customFormat="false" ht="15" hidden="false" customHeight="false" outlineLevel="0" collapsed="false">
      <c r="A277" s="19"/>
      <c r="B277" s="20"/>
      <c r="C277" s="20"/>
      <c r="D277" s="20"/>
      <c r="E277" s="20"/>
      <c r="F277" s="21"/>
      <c r="G277" s="21"/>
      <c r="H277" s="21"/>
      <c r="I277" s="21"/>
      <c r="J277" s="21"/>
      <c r="K277" s="21"/>
      <c r="L277" s="21"/>
      <c r="M277" s="21"/>
      <c r="N277" s="21"/>
      <c r="O277" s="21"/>
      <c r="P277" s="21"/>
      <c r="Q277" s="21"/>
      <c r="R277" s="21"/>
      <c r="S277" s="21"/>
      <c r="T277" s="21"/>
      <c r="U277" s="21"/>
      <c r="V277" s="21"/>
      <c r="W277" s="21"/>
      <c r="X277" s="20"/>
      <c r="Y277" s="22" t="str">
        <f aca="false">IF(COUNTIF($F277:$J277,"Yes")+COUNTIF($F277:$J277,"No")=0,"",COUNTIF($F277:$J277,"Yes")/(COUNTIF($F277:$J277,"Yes")+COUNTIF($F277:$J277,"No")))</f>
        <v/>
      </c>
      <c r="Z277" s="22" t="str">
        <f aca="false">IF(COUNTIF($L277:$Q277,"Yes")+COUNTIF($L277:$Q277,"No")=0,"",COUNTIF($L277:$Q277,"Yes")/(COUNTIF($L277:$Q277,"Yes")+COUNTIF($L277:$Q277,"No")))</f>
        <v/>
      </c>
      <c r="AA277" s="22" t="str">
        <f aca="false">IF(COUNTIF($S277:$V277,"Yes")+COUNTIF($S277:$V277,"No")=0,"",COUNTIF($S277:$V277,"Yes")/(COUNTIF($S277:$V277,"Yes")+COUNTIF($S277:$V277,"No")))</f>
        <v/>
      </c>
      <c r="AB277" s="22" t="str">
        <f aca="false">IF(OR($C277="",IF($Y277="",0,WeightCX)+IF($Z277="",0,WeightIR)+IF($AA277="",0,WeightIN)=0),"",IF($AD277="Yes",0,(IF($Y277="",0,WeightCX*$Y277)+IF($Z277="",0,WeightIR*$Z277)+IF($AA277="",0,WeightIN*$AA277))/(IF($Y277="",0,WeightCX)+IF($Z277="",0,WeightIR)+IF($AA277="",0,WeightIN))))</f>
        <v/>
      </c>
      <c r="AC277" s="23" t="str">
        <f aca="false">IF($AB277="","",IF($AB277&gt;=BandExceeds,"Exceeds",IF($AB277&gt;=BandMeets,"Meets",IF($AB277&gt;=BandNI,"Needs improvement","Unsatisfactory"))))</f>
        <v/>
      </c>
      <c r="AD277" s="24" t="str">
        <f aca="false">IF($C277="","",IF(OR($K277="Yes",$R277="Yes",$W277="Yes"),"Yes","No"))</f>
        <v/>
      </c>
    </row>
    <row r="278" customFormat="false" ht="15" hidden="false" customHeight="false" outlineLevel="0" collapsed="false">
      <c r="A278" s="19"/>
      <c r="B278" s="20"/>
      <c r="C278" s="20"/>
      <c r="D278" s="20"/>
      <c r="E278" s="20"/>
      <c r="F278" s="21"/>
      <c r="G278" s="21"/>
      <c r="H278" s="21"/>
      <c r="I278" s="21"/>
      <c r="J278" s="21"/>
      <c r="K278" s="21"/>
      <c r="L278" s="21"/>
      <c r="M278" s="21"/>
      <c r="N278" s="21"/>
      <c r="O278" s="21"/>
      <c r="P278" s="21"/>
      <c r="Q278" s="21"/>
      <c r="R278" s="21"/>
      <c r="S278" s="21"/>
      <c r="T278" s="21"/>
      <c r="U278" s="21"/>
      <c r="V278" s="21"/>
      <c r="W278" s="21"/>
      <c r="X278" s="20"/>
      <c r="Y278" s="22" t="str">
        <f aca="false">IF(COUNTIF($F278:$J278,"Yes")+COUNTIF($F278:$J278,"No")=0,"",COUNTIF($F278:$J278,"Yes")/(COUNTIF($F278:$J278,"Yes")+COUNTIF($F278:$J278,"No")))</f>
        <v/>
      </c>
      <c r="Z278" s="22" t="str">
        <f aca="false">IF(COUNTIF($L278:$Q278,"Yes")+COUNTIF($L278:$Q278,"No")=0,"",COUNTIF($L278:$Q278,"Yes")/(COUNTIF($L278:$Q278,"Yes")+COUNTIF($L278:$Q278,"No")))</f>
        <v/>
      </c>
      <c r="AA278" s="22" t="str">
        <f aca="false">IF(COUNTIF($S278:$V278,"Yes")+COUNTIF($S278:$V278,"No")=0,"",COUNTIF($S278:$V278,"Yes")/(COUNTIF($S278:$V278,"Yes")+COUNTIF($S278:$V278,"No")))</f>
        <v/>
      </c>
      <c r="AB278" s="22" t="str">
        <f aca="false">IF(OR($C278="",IF($Y278="",0,WeightCX)+IF($Z278="",0,WeightIR)+IF($AA278="",0,WeightIN)=0),"",IF($AD278="Yes",0,(IF($Y278="",0,WeightCX*$Y278)+IF($Z278="",0,WeightIR*$Z278)+IF($AA278="",0,WeightIN*$AA278))/(IF($Y278="",0,WeightCX)+IF($Z278="",0,WeightIR)+IF($AA278="",0,WeightIN))))</f>
        <v/>
      </c>
      <c r="AC278" s="23" t="str">
        <f aca="false">IF($AB278="","",IF($AB278&gt;=BandExceeds,"Exceeds",IF($AB278&gt;=BandMeets,"Meets",IF($AB278&gt;=BandNI,"Needs improvement","Unsatisfactory"))))</f>
        <v/>
      </c>
      <c r="AD278" s="24" t="str">
        <f aca="false">IF($C278="","",IF(OR($K278="Yes",$R278="Yes",$W278="Yes"),"Yes","No"))</f>
        <v/>
      </c>
    </row>
    <row r="279" customFormat="false" ht="15" hidden="false" customHeight="false" outlineLevel="0" collapsed="false">
      <c r="A279" s="19"/>
      <c r="B279" s="20"/>
      <c r="C279" s="20"/>
      <c r="D279" s="20"/>
      <c r="E279" s="20"/>
      <c r="F279" s="21"/>
      <c r="G279" s="21"/>
      <c r="H279" s="21"/>
      <c r="I279" s="21"/>
      <c r="J279" s="21"/>
      <c r="K279" s="21"/>
      <c r="L279" s="21"/>
      <c r="M279" s="21"/>
      <c r="N279" s="21"/>
      <c r="O279" s="21"/>
      <c r="P279" s="21"/>
      <c r="Q279" s="21"/>
      <c r="R279" s="21"/>
      <c r="S279" s="21"/>
      <c r="T279" s="21"/>
      <c r="U279" s="21"/>
      <c r="V279" s="21"/>
      <c r="W279" s="21"/>
      <c r="X279" s="20"/>
      <c r="Y279" s="22" t="str">
        <f aca="false">IF(COUNTIF($F279:$J279,"Yes")+COUNTIF($F279:$J279,"No")=0,"",COUNTIF($F279:$J279,"Yes")/(COUNTIF($F279:$J279,"Yes")+COUNTIF($F279:$J279,"No")))</f>
        <v/>
      </c>
      <c r="Z279" s="22" t="str">
        <f aca="false">IF(COUNTIF($L279:$Q279,"Yes")+COUNTIF($L279:$Q279,"No")=0,"",COUNTIF($L279:$Q279,"Yes")/(COUNTIF($L279:$Q279,"Yes")+COUNTIF($L279:$Q279,"No")))</f>
        <v/>
      </c>
      <c r="AA279" s="22" t="str">
        <f aca="false">IF(COUNTIF($S279:$V279,"Yes")+COUNTIF($S279:$V279,"No")=0,"",COUNTIF($S279:$V279,"Yes")/(COUNTIF($S279:$V279,"Yes")+COUNTIF($S279:$V279,"No")))</f>
        <v/>
      </c>
      <c r="AB279" s="22" t="str">
        <f aca="false">IF(OR($C279="",IF($Y279="",0,WeightCX)+IF($Z279="",0,WeightIR)+IF($AA279="",0,WeightIN)=0),"",IF($AD279="Yes",0,(IF($Y279="",0,WeightCX*$Y279)+IF($Z279="",0,WeightIR*$Z279)+IF($AA279="",0,WeightIN*$AA279))/(IF($Y279="",0,WeightCX)+IF($Z279="",0,WeightIR)+IF($AA279="",0,WeightIN))))</f>
        <v/>
      </c>
      <c r="AC279" s="23" t="str">
        <f aca="false">IF($AB279="","",IF($AB279&gt;=BandExceeds,"Exceeds",IF($AB279&gt;=BandMeets,"Meets",IF($AB279&gt;=BandNI,"Needs improvement","Unsatisfactory"))))</f>
        <v/>
      </c>
      <c r="AD279" s="24" t="str">
        <f aca="false">IF($C279="","",IF(OR($K279="Yes",$R279="Yes",$W279="Yes"),"Yes","No"))</f>
        <v/>
      </c>
    </row>
    <row r="280" customFormat="false" ht="15" hidden="false" customHeight="false" outlineLevel="0" collapsed="false">
      <c r="A280" s="19"/>
      <c r="B280" s="20"/>
      <c r="C280" s="20"/>
      <c r="D280" s="20"/>
      <c r="E280" s="20"/>
      <c r="F280" s="21"/>
      <c r="G280" s="21"/>
      <c r="H280" s="21"/>
      <c r="I280" s="21"/>
      <c r="J280" s="21"/>
      <c r="K280" s="21"/>
      <c r="L280" s="21"/>
      <c r="M280" s="21"/>
      <c r="N280" s="21"/>
      <c r="O280" s="21"/>
      <c r="P280" s="21"/>
      <c r="Q280" s="21"/>
      <c r="R280" s="21"/>
      <c r="S280" s="21"/>
      <c r="T280" s="21"/>
      <c r="U280" s="21"/>
      <c r="V280" s="21"/>
      <c r="W280" s="21"/>
      <c r="X280" s="20"/>
      <c r="Y280" s="22" t="str">
        <f aca="false">IF(COUNTIF($F280:$J280,"Yes")+COUNTIF($F280:$J280,"No")=0,"",COUNTIF($F280:$J280,"Yes")/(COUNTIF($F280:$J280,"Yes")+COUNTIF($F280:$J280,"No")))</f>
        <v/>
      </c>
      <c r="Z280" s="22" t="str">
        <f aca="false">IF(COUNTIF($L280:$Q280,"Yes")+COUNTIF($L280:$Q280,"No")=0,"",COUNTIF($L280:$Q280,"Yes")/(COUNTIF($L280:$Q280,"Yes")+COUNTIF($L280:$Q280,"No")))</f>
        <v/>
      </c>
      <c r="AA280" s="22" t="str">
        <f aca="false">IF(COUNTIF($S280:$V280,"Yes")+COUNTIF($S280:$V280,"No")=0,"",COUNTIF($S280:$V280,"Yes")/(COUNTIF($S280:$V280,"Yes")+COUNTIF($S280:$V280,"No")))</f>
        <v/>
      </c>
      <c r="AB280" s="22" t="str">
        <f aca="false">IF(OR($C280="",IF($Y280="",0,WeightCX)+IF($Z280="",0,WeightIR)+IF($AA280="",0,WeightIN)=0),"",IF($AD280="Yes",0,(IF($Y280="",0,WeightCX*$Y280)+IF($Z280="",0,WeightIR*$Z280)+IF($AA280="",0,WeightIN*$AA280))/(IF($Y280="",0,WeightCX)+IF($Z280="",0,WeightIR)+IF($AA280="",0,WeightIN))))</f>
        <v/>
      </c>
      <c r="AC280" s="23" t="str">
        <f aca="false">IF($AB280="","",IF($AB280&gt;=BandExceeds,"Exceeds",IF($AB280&gt;=BandMeets,"Meets",IF($AB280&gt;=BandNI,"Needs improvement","Unsatisfactory"))))</f>
        <v/>
      </c>
      <c r="AD280" s="24" t="str">
        <f aca="false">IF($C280="","",IF(OR($K280="Yes",$R280="Yes",$W280="Yes"),"Yes","No"))</f>
        <v/>
      </c>
    </row>
    <row r="281" customFormat="false" ht="15" hidden="false" customHeight="false" outlineLevel="0" collapsed="false">
      <c r="A281" s="19"/>
      <c r="B281" s="20"/>
      <c r="C281" s="20"/>
      <c r="D281" s="20"/>
      <c r="E281" s="20"/>
      <c r="F281" s="21"/>
      <c r="G281" s="21"/>
      <c r="H281" s="21"/>
      <c r="I281" s="21"/>
      <c r="J281" s="21"/>
      <c r="K281" s="21"/>
      <c r="L281" s="21"/>
      <c r="M281" s="21"/>
      <c r="N281" s="21"/>
      <c r="O281" s="21"/>
      <c r="P281" s="21"/>
      <c r="Q281" s="21"/>
      <c r="R281" s="21"/>
      <c r="S281" s="21"/>
      <c r="T281" s="21"/>
      <c r="U281" s="21"/>
      <c r="V281" s="21"/>
      <c r="W281" s="21"/>
      <c r="X281" s="20"/>
      <c r="Y281" s="22" t="str">
        <f aca="false">IF(COUNTIF($F281:$J281,"Yes")+COUNTIF($F281:$J281,"No")=0,"",COUNTIF($F281:$J281,"Yes")/(COUNTIF($F281:$J281,"Yes")+COUNTIF($F281:$J281,"No")))</f>
        <v/>
      </c>
      <c r="Z281" s="22" t="str">
        <f aca="false">IF(COUNTIF($L281:$Q281,"Yes")+COUNTIF($L281:$Q281,"No")=0,"",COUNTIF($L281:$Q281,"Yes")/(COUNTIF($L281:$Q281,"Yes")+COUNTIF($L281:$Q281,"No")))</f>
        <v/>
      </c>
      <c r="AA281" s="22" t="str">
        <f aca="false">IF(COUNTIF($S281:$V281,"Yes")+COUNTIF($S281:$V281,"No")=0,"",COUNTIF($S281:$V281,"Yes")/(COUNTIF($S281:$V281,"Yes")+COUNTIF($S281:$V281,"No")))</f>
        <v/>
      </c>
      <c r="AB281" s="22" t="str">
        <f aca="false">IF(OR($C281="",IF($Y281="",0,WeightCX)+IF($Z281="",0,WeightIR)+IF($AA281="",0,WeightIN)=0),"",IF($AD281="Yes",0,(IF($Y281="",0,WeightCX*$Y281)+IF($Z281="",0,WeightIR*$Z281)+IF($AA281="",0,WeightIN*$AA281))/(IF($Y281="",0,WeightCX)+IF($Z281="",0,WeightIR)+IF($AA281="",0,WeightIN))))</f>
        <v/>
      </c>
      <c r="AC281" s="23" t="str">
        <f aca="false">IF($AB281="","",IF($AB281&gt;=BandExceeds,"Exceeds",IF($AB281&gt;=BandMeets,"Meets",IF($AB281&gt;=BandNI,"Needs improvement","Unsatisfactory"))))</f>
        <v/>
      </c>
      <c r="AD281" s="24" t="str">
        <f aca="false">IF($C281="","",IF(OR($K281="Yes",$R281="Yes",$W281="Yes"),"Yes","No"))</f>
        <v/>
      </c>
    </row>
    <row r="282" customFormat="false" ht="15" hidden="false" customHeight="false" outlineLevel="0" collapsed="false">
      <c r="A282" s="19"/>
      <c r="B282" s="20"/>
      <c r="C282" s="20"/>
      <c r="D282" s="20"/>
      <c r="E282" s="20"/>
      <c r="F282" s="21"/>
      <c r="G282" s="21"/>
      <c r="H282" s="21"/>
      <c r="I282" s="21"/>
      <c r="J282" s="21"/>
      <c r="K282" s="21"/>
      <c r="L282" s="21"/>
      <c r="M282" s="21"/>
      <c r="N282" s="21"/>
      <c r="O282" s="21"/>
      <c r="P282" s="21"/>
      <c r="Q282" s="21"/>
      <c r="R282" s="21"/>
      <c r="S282" s="21"/>
      <c r="T282" s="21"/>
      <c r="U282" s="21"/>
      <c r="V282" s="21"/>
      <c r="W282" s="21"/>
      <c r="X282" s="20"/>
      <c r="Y282" s="22" t="str">
        <f aca="false">IF(COUNTIF($F282:$J282,"Yes")+COUNTIF($F282:$J282,"No")=0,"",COUNTIF($F282:$J282,"Yes")/(COUNTIF($F282:$J282,"Yes")+COUNTIF($F282:$J282,"No")))</f>
        <v/>
      </c>
      <c r="Z282" s="22" t="str">
        <f aca="false">IF(COUNTIF($L282:$Q282,"Yes")+COUNTIF($L282:$Q282,"No")=0,"",COUNTIF($L282:$Q282,"Yes")/(COUNTIF($L282:$Q282,"Yes")+COUNTIF($L282:$Q282,"No")))</f>
        <v/>
      </c>
      <c r="AA282" s="22" t="str">
        <f aca="false">IF(COUNTIF($S282:$V282,"Yes")+COUNTIF($S282:$V282,"No")=0,"",COUNTIF($S282:$V282,"Yes")/(COUNTIF($S282:$V282,"Yes")+COUNTIF($S282:$V282,"No")))</f>
        <v/>
      </c>
      <c r="AB282" s="22" t="str">
        <f aca="false">IF(OR($C282="",IF($Y282="",0,WeightCX)+IF($Z282="",0,WeightIR)+IF($AA282="",0,WeightIN)=0),"",IF($AD282="Yes",0,(IF($Y282="",0,WeightCX*$Y282)+IF($Z282="",0,WeightIR*$Z282)+IF($AA282="",0,WeightIN*$AA282))/(IF($Y282="",0,WeightCX)+IF($Z282="",0,WeightIR)+IF($AA282="",0,WeightIN))))</f>
        <v/>
      </c>
      <c r="AC282" s="23" t="str">
        <f aca="false">IF($AB282="","",IF($AB282&gt;=BandExceeds,"Exceeds",IF($AB282&gt;=BandMeets,"Meets",IF($AB282&gt;=BandNI,"Needs improvement","Unsatisfactory"))))</f>
        <v/>
      </c>
      <c r="AD282" s="24" t="str">
        <f aca="false">IF($C282="","",IF(OR($K282="Yes",$R282="Yes",$W282="Yes"),"Yes","No"))</f>
        <v/>
      </c>
    </row>
    <row r="283" customFormat="false" ht="15" hidden="false" customHeight="false" outlineLevel="0" collapsed="false">
      <c r="A283" s="19"/>
      <c r="B283" s="20"/>
      <c r="C283" s="20"/>
      <c r="D283" s="20"/>
      <c r="E283" s="20"/>
      <c r="F283" s="21"/>
      <c r="G283" s="21"/>
      <c r="H283" s="21"/>
      <c r="I283" s="21"/>
      <c r="J283" s="21"/>
      <c r="K283" s="21"/>
      <c r="L283" s="21"/>
      <c r="M283" s="21"/>
      <c r="N283" s="21"/>
      <c r="O283" s="21"/>
      <c r="P283" s="21"/>
      <c r="Q283" s="21"/>
      <c r="R283" s="21"/>
      <c r="S283" s="21"/>
      <c r="T283" s="21"/>
      <c r="U283" s="21"/>
      <c r="V283" s="21"/>
      <c r="W283" s="21"/>
      <c r="X283" s="20"/>
      <c r="Y283" s="22" t="str">
        <f aca="false">IF(COUNTIF($F283:$J283,"Yes")+COUNTIF($F283:$J283,"No")=0,"",COUNTIF($F283:$J283,"Yes")/(COUNTIF($F283:$J283,"Yes")+COUNTIF($F283:$J283,"No")))</f>
        <v/>
      </c>
      <c r="Z283" s="22" t="str">
        <f aca="false">IF(COUNTIF($L283:$Q283,"Yes")+COUNTIF($L283:$Q283,"No")=0,"",COUNTIF($L283:$Q283,"Yes")/(COUNTIF($L283:$Q283,"Yes")+COUNTIF($L283:$Q283,"No")))</f>
        <v/>
      </c>
      <c r="AA283" s="22" t="str">
        <f aca="false">IF(COUNTIF($S283:$V283,"Yes")+COUNTIF($S283:$V283,"No")=0,"",COUNTIF($S283:$V283,"Yes")/(COUNTIF($S283:$V283,"Yes")+COUNTIF($S283:$V283,"No")))</f>
        <v/>
      </c>
      <c r="AB283" s="22" t="str">
        <f aca="false">IF(OR($C283="",IF($Y283="",0,WeightCX)+IF($Z283="",0,WeightIR)+IF($AA283="",0,WeightIN)=0),"",IF($AD283="Yes",0,(IF($Y283="",0,WeightCX*$Y283)+IF($Z283="",0,WeightIR*$Z283)+IF($AA283="",0,WeightIN*$AA283))/(IF($Y283="",0,WeightCX)+IF($Z283="",0,WeightIR)+IF($AA283="",0,WeightIN))))</f>
        <v/>
      </c>
      <c r="AC283" s="23" t="str">
        <f aca="false">IF($AB283="","",IF($AB283&gt;=BandExceeds,"Exceeds",IF($AB283&gt;=BandMeets,"Meets",IF($AB283&gt;=BandNI,"Needs improvement","Unsatisfactory"))))</f>
        <v/>
      </c>
      <c r="AD283" s="24" t="str">
        <f aca="false">IF($C283="","",IF(OR($K283="Yes",$R283="Yes",$W283="Yes"),"Yes","No"))</f>
        <v/>
      </c>
    </row>
    <row r="284" customFormat="false" ht="15" hidden="false" customHeight="false" outlineLevel="0" collapsed="false">
      <c r="A284" s="19"/>
      <c r="B284" s="20"/>
      <c r="C284" s="20"/>
      <c r="D284" s="20"/>
      <c r="E284" s="20"/>
      <c r="F284" s="21"/>
      <c r="G284" s="21"/>
      <c r="H284" s="21"/>
      <c r="I284" s="21"/>
      <c r="J284" s="21"/>
      <c r="K284" s="21"/>
      <c r="L284" s="21"/>
      <c r="M284" s="21"/>
      <c r="N284" s="21"/>
      <c r="O284" s="21"/>
      <c r="P284" s="21"/>
      <c r="Q284" s="21"/>
      <c r="R284" s="21"/>
      <c r="S284" s="21"/>
      <c r="T284" s="21"/>
      <c r="U284" s="21"/>
      <c r="V284" s="21"/>
      <c r="W284" s="21"/>
      <c r="X284" s="20"/>
      <c r="Y284" s="22" t="str">
        <f aca="false">IF(COUNTIF($F284:$J284,"Yes")+COUNTIF($F284:$J284,"No")=0,"",COUNTIF($F284:$J284,"Yes")/(COUNTIF($F284:$J284,"Yes")+COUNTIF($F284:$J284,"No")))</f>
        <v/>
      </c>
      <c r="Z284" s="22" t="str">
        <f aca="false">IF(COUNTIF($L284:$Q284,"Yes")+COUNTIF($L284:$Q284,"No")=0,"",COUNTIF($L284:$Q284,"Yes")/(COUNTIF($L284:$Q284,"Yes")+COUNTIF($L284:$Q284,"No")))</f>
        <v/>
      </c>
      <c r="AA284" s="22" t="str">
        <f aca="false">IF(COUNTIF($S284:$V284,"Yes")+COUNTIF($S284:$V284,"No")=0,"",COUNTIF($S284:$V284,"Yes")/(COUNTIF($S284:$V284,"Yes")+COUNTIF($S284:$V284,"No")))</f>
        <v/>
      </c>
      <c r="AB284" s="22" t="str">
        <f aca="false">IF(OR($C284="",IF($Y284="",0,WeightCX)+IF($Z284="",0,WeightIR)+IF($AA284="",0,WeightIN)=0),"",IF($AD284="Yes",0,(IF($Y284="",0,WeightCX*$Y284)+IF($Z284="",0,WeightIR*$Z284)+IF($AA284="",0,WeightIN*$AA284))/(IF($Y284="",0,WeightCX)+IF($Z284="",0,WeightIR)+IF($AA284="",0,WeightIN))))</f>
        <v/>
      </c>
      <c r="AC284" s="23" t="str">
        <f aca="false">IF($AB284="","",IF($AB284&gt;=BandExceeds,"Exceeds",IF($AB284&gt;=BandMeets,"Meets",IF($AB284&gt;=BandNI,"Needs improvement","Unsatisfactory"))))</f>
        <v/>
      </c>
      <c r="AD284" s="24" t="str">
        <f aca="false">IF($C284="","",IF(OR($K284="Yes",$R284="Yes",$W284="Yes"),"Yes","No"))</f>
        <v/>
      </c>
    </row>
    <row r="285" customFormat="false" ht="15" hidden="false" customHeight="false" outlineLevel="0" collapsed="false">
      <c r="A285" s="19"/>
      <c r="B285" s="20"/>
      <c r="C285" s="20"/>
      <c r="D285" s="20"/>
      <c r="E285" s="20"/>
      <c r="F285" s="21"/>
      <c r="G285" s="21"/>
      <c r="H285" s="21"/>
      <c r="I285" s="21"/>
      <c r="J285" s="21"/>
      <c r="K285" s="21"/>
      <c r="L285" s="21"/>
      <c r="M285" s="21"/>
      <c r="N285" s="21"/>
      <c r="O285" s="21"/>
      <c r="P285" s="21"/>
      <c r="Q285" s="21"/>
      <c r="R285" s="21"/>
      <c r="S285" s="21"/>
      <c r="T285" s="21"/>
      <c r="U285" s="21"/>
      <c r="V285" s="21"/>
      <c r="W285" s="21"/>
      <c r="X285" s="20"/>
      <c r="Y285" s="22" t="str">
        <f aca="false">IF(COUNTIF($F285:$J285,"Yes")+COUNTIF($F285:$J285,"No")=0,"",COUNTIF($F285:$J285,"Yes")/(COUNTIF($F285:$J285,"Yes")+COUNTIF($F285:$J285,"No")))</f>
        <v/>
      </c>
      <c r="Z285" s="22" t="str">
        <f aca="false">IF(COUNTIF($L285:$Q285,"Yes")+COUNTIF($L285:$Q285,"No")=0,"",COUNTIF($L285:$Q285,"Yes")/(COUNTIF($L285:$Q285,"Yes")+COUNTIF($L285:$Q285,"No")))</f>
        <v/>
      </c>
      <c r="AA285" s="22" t="str">
        <f aca="false">IF(COUNTIF($S285:$V285,"Yes")+COUNTIF($S285:$V285,"No")=0,"",COUNTIF($S285:$V285,"Yes")/(COUNTIF($S285:$V285,"Yes")+COUNTIF($S285:$V285,"No")))</f>
        <v/>
      </c>
      <c r="AB285" s="22" t="str">
        <f aca="false">IF(OR($C285="",IF($Y285="",0,WeightCX)+IF($Z285="",0,WeightIR)+IF($AA285="",0,WeightIN)=0),"",IF($AD285="Yes",0,(IF($Y285="",0,WeightCX*$Y285)+IF($Z285="",0,WeightIR*$Z285)+IF($AA285="",0,WeightIN*$AA285))/(IF($Y285="",0,WeightCX)+IF($Z285="",0,WeightIR)+IF($AA285="",0,WeightIN))))</f>
        <v/>
      </c>
      <c r="AC285" s="23" t="str">
        <f aca="false">IF($AB285="","",IF($AB285&gt;=BandExceeds,"Exceeds",IF($AB285&gt;=BandMeets,"Meets",IF($AB285&gt;=BandNI,"Needs improvement","Unsatisfactory"))))</f>
        <v/>
      </c>
      <c r="AD285" s="24" t="str">
        <f aca="false">IF($C285="","",IF(OR($K285="Yes",$R285="Yes",$W285="Yes"),"Yes","No"))</f>
        <v/>
      </c>
    </row>
    <row r="286" customFormat="false" ht="15" hidden="false" customHeight="false" outlineLevel="0" collapsed="false">
      <c r="A286" s="19"/>
      <c r="B286" s="20"/>
      <c r="C286" s="20"/>
      <c r="D286" s="20"/>
      <c r="E286" s="20"/>
      <c r="F286" s="21"/>
      <c r="G286" s="21"/>
      <c r="H286" s="21"/>
      <c r="I286" s="21"/>
      <c r="J286" s="21"/>
      <c r="K286" s="21"/>
      <c r="L286" s="21"/>
      <c r="M286" s="21"/>
      <c r="N286" s="21"/>
      <c r="O286" s="21"/>
      <c r="P286" s="21"/>
      <c r="Q286" s="21"/>
      <c r="R286" s="21"/>
      <c r="S286" s="21"/>
      <c r="T286" s="21"/>
      <c r="U286" s="21"/>
      <c r="V286" s="21"/>
      <c r="W286" s="21"/>
      <c r="X286" s="20"/>
      <c r="Y286" s="22" t="str">
        <f aca="false">IF(COUNTIF($F286:$J286,"Yes")+COUNTIF($F286:$J286,"No")=0,"",COUNTIF($F286:$J286,"Yes")/(COUNTIF($F286:$J286,"Yes")+COUNTIF($F286:$J286,"No")))</f>
        <v/>
      </c>
      <c r="Z286" s="22" t="str">
        <f aca="false">IF(COUNTIF($L286:$Q286,"Yes")+COUNTIF($L286:$Q286,"No")=0,"",COUNTIF($L286:$Q286,"Yes")/(COUNTIF($L286:$Q286,"Yes")+COUNTIF($L286:$Q286,"No")))</f>
        <v/>
      </c>
      <c r="AA286" s="22" t="str">
        <f aca="false">IF(COUNTIF($S286:$V286,"Yes")+COUNTIF($S286:$V286,"No")=0,"",COUNTIF($S286:$V286,"Yes")/(COUNTIF($S286:$V286,"Yes")+COUNTIF($S286:$V286,"No")))</f>
        <v/>
      </c>
      <c r="AB286" s="22" t="str">
        <f aca="false">IF(OR($C286="",IF($Y286="",0,WeightCX)+IF($Z286="",0,WeightIR)+IF($AA286="",0,WeightIN)=0),"",IF($AD286="Yes",0,(IF($Y286="",0,WeightCX*$Y286)+IF($Z286="",0,WeightIR*$Z286)+IF($AA286="",0,WeightIN*$AA286))/(IF($Y286="",0,WeightCX)+IF($Z286="",0,WeightIR)+IF($AA286="",0,WeightIN))))</f>
        <v/>
      </c>
      <c r="AC286" s="23" t="str">
        <f aca="false">IF($AB286="","",IF($AB286&gt;=BandExceeds,"Exceeds",IF($AB286&gt;=BandMeets,"Meets",IF($AB286&gt;=BandNI,"Needs improvement","Unsatisfactory"))))</f>
        <v/>
      </c>
      <c r="AD286" s="24" t="str">
        <f aca="false">IF($C286="","",IF(OR($K286="Yes",$R286="Yes",$W286="Yes"),"Yes","No"))</f>
        <v/>
      </c>
    </row>
    <row r="287" customFormat="false" ht="15" hidden="false" customHeight="false" outlineLevel="0" collapsed="false">
      <c r="A287" s="19"/>
      <c r="B287" s="20"/>
      <c r="C287" s="20"/>
      <c r="D287" s="20"/>
      <c r="E287" s="20"/>
      <c r="F287" s="21"/>
      <c r="G287" s="21"/>
      <c r="H287" s="21"/>
      <c r="I287" s="21"/>
      <c r="J287" s="21"/>
      <c r="K287" s="21"/>
      <c r="L287" s="21"/>
      <c r="M287" s="21"/>
      <c r="N287" s="21"/>
      <c r="O287" s="21"/>
      <c r="P287" s="21"/>
      <c r="Q287" s="21"/>
      <c r="R287" s="21"/>
      <c r="S287" s="21"/>
      <c r="T287" s="21"/>
      <c r="U287" s="21"/>
      <c r="V287" s="21"/>
      <c r="W287" s="21"/>
      <c r="X287" s="20"/>
      <c r="Y287" s="22" t="str">
        <f aca="false">IF(COUNTIF($F287:$J287,"Yes")+COUNTIF($F287:$J287,"No")=0,"",COUNTIF($F287:$J287,"Yes")/(COUNTIF($F287:$J287,"Yes")+COUNTIF($F287:$J287,"No")))</f>
        <v/>
      </c>
      <c r="Z287" s="22" t="str">
        <f aca="false">IF(COUNTIF($L287:$Q287,"Yes")+COUNTIF($L287:$Q287,"No")=0,"",COUNTIF($L287:$Q287,"Yes")/(COUNTIF($L287:$Q287,"Yes")+COUNTIF($L287:$Q287,"No")))</f>
        <v/>
      </c>
      <c r="AA287" s="22" t="str">
        <f aca="false">IF(COUNTIF($S287:$V287,"Yes")+COUNTIF($S287:$V287,"No")=0,"",COUNTIF($S287:$V287,"Yes")/(COUNTIF($S287:$V287,"Yes")+COUNTIF($S287:$V287,"No")))</f>
        <v/>
      </c>
      <c r="AB287" s="22" t="str">
        <f aca="false">IF(OR($C287="",IF($Y287="",0,WeightCX)+IF($Z287="",0,WeightIR)+IF($AA287="",0,WeightIN)=0),"",IF($AD287="Yes",0,(IF($Y287="",0,WeightCX*$Y287)+IF($Z287="",0,WeightIR*$Z287)+IF($AA287="",0,WeightIN*$AA287))/(IF($Y287="",0,WeightCX)+IF($Z287="",0,WeightIR)+IF($AA287="",0,WeightIN))))</f>
        <v/>
      </c>
      <c r="AC287" s="23" t="str">
        <f aca="false">IF($AB287="","",IF($AB287&gt;=BandExceeds,"Exceeds",IF($AB287&gt;=BandMeets,"Meets",IF($AB287&gt;=BandNI,"Needs improvement","Unsatisfactory"))))</f>
        <v/>
      </c>
      <c r="AD287" s="24" t="str">
        <f aca="false">IF($C287="","",IF(OR($K287="Yes",$R287="Yes",$W287="Yes"),"Yes","No"))</f>
        <v/>
      </c>
    </row>
    <row r="288" customFormat="false" ht="15" hidden="false" customHeight="false" outlineLevel="0" collapsed="false">
      <c r="A288" s="19"/>
      <c r="B288" s="20"/>
      <c r="C288" s="20"/>
      <c r="D288" s="20"/>
      <c r="E288" s="20"/>
      <c r="F288" s="21"/>
      <c r="G288" s="21"/>
      <c r="H288" s="21"/>
      <c r="I288" s="21"/>
      <c r="J288" s="21"/>
      <c r="K288" s="21"/>
      <c r="L288" s="21"/>
      <c r="M288" s="21"/>
      <c r="N288" s="21"/>
      <c r="O288" s="21"/>
      <c r="P288" s="21"/>
      <c r="Q288" s="21"/>
      <c r="R288" s="21"/>
      <c r="S288" s="21"/>
      <c r="T288" s="21"/>
      <c r="U288" s="21"/>
      <c r="V288" s="21"/>
      <c r="W288" s="21"/>
      <c r="X288" s="20"/>
      <c r="Y288" s="22" t="str">
        <f aca="false">IF(COUNTIF($F288:$J288,"Yes")+COUNTIF($F288:$J288,"No")=0,"",COUNTIF($F288:$J288,"Yes")/(COUNTIF($F288:$J288,"Yes")+COUNTIF($F288:$J288,"No")))</f>
        <v/>
      </c>
      <c r="Z288" s="22" t="str">
        <f aca="false">IF(COUNTIF($L288:$Q288,"Yes")+COUNTIF($L288:$Q288,"No")=0,"",COUNTIF($L288:$Q288,"Yes")/(COUNTIF($L288:$Q288,"Yes")+COUNTIF($L288:$Q288,"No")))</f>
        <v/>
      </c>
      <c r="AA288" s="22" t="str">
        <f aca="false">IF(COUNTIF($S288:$V288,"Yes")+COUNTIF($S288:$V288,"No")=0,"",COUNTIF($S288:$V288,"Yes")/(COUNTIF($S288:$V288,"Yes")+COUNTIF($S288:$V288,"No")))</f>
        <v/>
      </c>
      <c r="AB288" s="22" t="str">
        <f aca="false">IF(OR($C288="",IF($Y288="",0,WeightCX)+IF($Z288="",0,WeightIR)+IF($AA288="",0,WeightIN)=0),"",IF($AD288="Yes",0,(IF($Y288="",0,WeightCX*$Y288)+IF($Z288="",0,WeightIR*$Z288)+IF($AA288="",0,WeightIN*$AA288))/(IF($Y288="",0,WeightCX)+IF($Z288="",0,WeightIR)+IF($AA288="",0,WeightIN))))</f>
        <v/>
      </c>
      <c r="AC288" s="23" t="str">
        <f aca="false">IF($AB288="","",IF($AB288&gt;=BandExceeds,"Exceeds",IF($AB288&gt;=BandMeets,"Meets",IF($AB288&gt;=BandNI,"Needs improvement","Unsatisfactory"))))</f>
        <v/>
      </c>
      <c r="AD288" s="24" t="str">
        <f aca="false">IF($C288="","",IF(OR($K288="Yes",$R288="Yes",$W288="Yes"),"Yes","No"))</f>
        <v/>
      </c>
    </row>
    <row r="289" customFormat="false" ht="15" hidden="false" customHeight="false" outlineLevel="0" collapsed="false">
      <c r="A289" s="19"/>
      <c r="B289" s="20"/>
      <c r="C289" s="20"/>
      <c r="D289" s="20"/>
      <c r="E289" s="20"/>
      <c r="F289" s="21"/>
      <c r="G289" s="21"/>
      <c r="H289" s="21"/>
      <c r="I289" s="21"/>
      <c r="J289" s="21"/>
      <c r="K289" s="21"/>
      <c r="L289" s="21"/>
      <c r="M289" s="21"/>
      <c r="N289" s="21"/>
      <c r="O289" s="21"/>
      <c r="P289" s="21"/>
      <c r="Q289" s="21"/>
      <c r="R289" s="21"/>
      <c r="S289" s="21"/>
      <c r="T289" s="21"/>
      <c r="U289" s="21"/>
      <c r="V289" s="21"/>
      <c r="W289" s="21"/>
      <c r="X289" s="20"/>
      <c r="Y289" s="22" t="str">
        <f aca="false">IF(COUNTIF($F289:$J289,"Yes")+COUNTIF($F289:$J289,"No")=0,"",COUNTIF($F289:$J289,"Yes")/(COUNTIF($F289:$J289,"Yes")+COUNTIF($F289:$J289,"No")))</f>
        <v/>
      </c>
      <c r="Z289" s="22" t="str">
        <f aca="false">IF(COUNTIF($L289:$Q289,"Yes")+COUNTIF($L289:$Q289,"No")=0,"",COUNTIF($L289:$Q289,"Yes")/(COUNTIF($L289:$Q289,"Yes")+COUNTIF($L289:$Q289,"No")))</f>
        <v/>
      </c>
      <c r="AA289" s="22" t="str">
        <f aca="false">IF(COUNTIF($S289:$V289,"Yes")+COUNTIF($S289:$V289,"No")=0,"",COUNTIF($S289:$V289,"Yes")/(COUNTIF($S289:$V289,"Yes")+COUNTIF($S289:$V289,"No")))</f>
        <v/>
      </c>
      <c r="AB289" s="22" t="str">
        <f aca="false">IF(OR($C289="",IF($Y289="",0,WeightCX)+IF($Z289="",0,WeightIR)+IF($AA289="",0,WeightIN)=0),"",IF($AD289="Yes",0,(IF($Y289="",0,WeightCX*$Y289)+IF($Z289="",0,WeightIR*$Z289)+IF($AA289="",0,WeightIN*$AA289))/(IF($Y289="",0,WeightCX)+IF($Z289="",0,WeightIR)+IF($AA289="",0,WeightIN))))</f>
        <v/>
      </c>
      <c r="AC289" s="23" t="str">
        <f aca="false">IF($AB289="","",IF($AB289&gt;=BandExceeds,"Exceeds",IF($AB289&gt;=BandMeets,"Meets",IF($AB289&gt;=BandNI,"Needs improvement","Unsatisfactory"))))</f>
        <v/>
      </c>
      <c r="AD289" s="24" t="str">
        <f aca="false">IF($C289="","",IF(OR($K289="Yes",$R289="Yes",$W289="Yes"),"Yes","No"))</f>
        <v/>
      </c>
    </row>
    <row r="290" customFormat="false" ht="15" hidden="false" customHeight="false" outlineLevel="0" collapsed="false">
      <c r="A290" s="19"/>
      <c r="B290" s="20"/>
      <c r="C290" s="20"/>
      <c r="D290" s="20"/>
      <c r="E290" s="20"/>
      <c r="F290" s="21"/>
      <c r="G290" s="21"/>
      <c r="H290" s="21"/>
      <c r="I290" s="21"/>
      <c r="J290" s="21"/>
      <c r="K290" s="21"/>
      <c r="L290" s="21"/>
      <c r="M290" s="21"/>
      <c r="N290" s="21"/>
      <c r="O290" s="21"/>
      <c r="P290" s="21"/>
      <c r="Q290" s="21"/>
      <c r="R290" s="21"/>
      <c r="S290" s="21"/>
      <c r="T290" s="21"/>
      <c r="U290" s="21"/>
      <c r="V290" s="21"/>
      <c r="W290" s="21"/>
      <c r="X290" s="20"/>
      <c r="Y290" s="22" t="str">
        <f aca="false">IF(COUNTIF($F290:$J290,"Yes")+COUNTIF($F290:$J290,"No")=0,"",COUNTIF($F290:$J290,"Yes")/(COUNTIF($F290:$J290,"Yes")+COUNTIF($F290:$J290,"No")))</f>
        <v/>
      </c>
      <c r="Z290" s="22" t="str">
        <f aca="false">IF(COUNTIF($L290:$Q290,"Yes")+COUNTIF($L290:$Q290,"No")=0,"",COUNTIF($L290:$Q290,"Yes")/(COUNTIF($L290:$Q290,"Yes")+COUNTIF($L290:$Q290,"No")))</f>
        <v/>
      </c>
      <c r="AA290" s="22" t="str">
        <f aca="false">IF(COUNTIF($S290:$V290,"Yes")+COUNTIF($S290:$V290,"No")=0,"",COUNTIF($S290:$V290,"Yes")/(COUNTIF($S290:$V290,"Yes")+COUNTIF($S290:$V290,"No")))</f>
        <v/>
      </c>
      <c r="AB290" s="22" t="str">
        <f aca="false">IF(OR($C290="",IF($Y290="",0,WeightCX)+IF($Z290="",0,WeightIR)+IF($AA290="",0,WeightIN)=0),"",IF($AD290="Yes",0,(IF($Y290="",0,WeightCX*$Y290)+IF($Z290="",0,WeightIR*$Z290)+IF($AA290="",0,WeightIN*$AA290))/(IF($Y290="",0,WeightCX)+IF($Z290="",0,WeightIR)+IF($AA290="",0,WeightIN))))</f>
        <v/>
      </c>
      <c r="AC290" s="23" t="str">
        <f aca="false">IF($AB290="","",IF($AB290&gt;=BandExceeds,"Exceeds",IF($AB290&gt;=BandMeets,"Meets",IF($AB290&gt;=BandNI,"Needs improvement","Unsatisfactory"))))</f>
        <v/>
      </c>
      <c r="AD290" s="24" t="str">
        <f aca="false">IF($C290="","",IF(OR($K290="Yes",$R290="Yes",$W290="Yes"),"Yes","No"))</f>
        <v/>
      </c>
    </row>
    <row r="291" customFormat="false" ht="15" hidden="false" customHeight="false" outlineLevel="0" collapsed="false">
      <c r="A291" s="19"/>
      <c r="B291" s="20"/>
      <c r="C291" s="20"/>
      <c r="D291" s="20"/>
      <c r="E291" s="20"/>
      <c r="F291" s="21"/>
      <c r="G291" s="21"/>
      <c r="H291" s="21"/>
      <c r="I291" s="21"/>
      <c r="J291" s="21"/>
      <c r="K291" s="21"/>
      <c r="L291" s="21"/>
      <c r="M291" s="21"/>
      <c r="N291" s="21"/>
      <c r="O291" s="21"/>
      <c r="P291" s="21"/>
      <c r="Q291" s="21"/>
      <c r="R291" s="21"/>
      <c r="S291" s="21"/>
      <c r="T291" s="21"/>
      <c r="U291" s="21"/>
      <c r="V291" s="21"/>
      <c r="W291" s="21"/>
      <c r="X291" s="20"/>
      <c r="Y291" s="22" t="str">
        <f aca="false">IF(COUNTIF($F291:$J291,"Yes")+COUNTIF($F291:$J291,"No")=0,"",COUNTIF($F291:$J291,"Yes")/(COUNTIF($F291:$J291,"Yes")+COUNTIF($F291:$J291,"No")))</f>
        <v/>
      </c>
      <c r="Z291" s="22" t="str">
        <f aca="false">IF(COUNTIF($L291:$Q291,"Yes")+COUNTIF($L291:$Q291,"No")=0,"",COUNTIF($L291:$Q291,"Yes")/(COUNTIF($L291:$Q291,"Yes")+COUNTIF($L291:$Q291,"No")))</f>
        <v/>
      </c>
      <c r="AA291" s="22" t="str">
        <f aca="false">IF(COUNTIF($S291:$V291,"Yes")+COUNTIF($S291:$V291,"No")=0,"",COUNTIF($S291:$V291,"Yes")/(COUNTIF($S291:$V291,"Yes")+COUNTIF($S291:$V291,"No")))</f>
        <v/>
      </c>
      <c r="AB291" s="22" t="str">
        <f aca="false">IF(OR($C291="",IF($Y291="",0,WeightCX)+IF($Z291="",0,WeightIR)+IF($AA291="",0,WeightIN)=0),"",IF($AD291="Yes",0,(IF($Y291="",0,WeightCX*$Y291)+IF($Z291="",0,WeightIR*$Z291)+IF($AA291="",0,WeightIN*$AA291))/(IF($Y291="",0,WeightCX)+IF($Z291="",0,WeightIR)+IF($AA291="",0,WeightIN))))</f>
        <v/>
      </c>
      <c r="AC291" s="23" t="str">
        <f aca="false">IF($AB291="","",IF($AB291&gt;=BandExceeds,"Exceeds",IF($AB291&gt;=BandMeets,"Meets",IF($AB291&gt;=BandNI,"Needs improvement","Unsatisfactory"))))</f>
        <v/>
      </c>
      <c r="AD291" s="24" t="str">
        <f aca="false">IF($C291="","",IF(OR($K291="Yes",$R291="Yes",$W291="Yes"),"Yes","No"))</f>
        <v/>
      </c>
    </row>
    <row r="292" customFormat="false" ht="15" hidden="false" customHeight="false" outlineLevel="0" collapsed="false">
      <c r="A292" s="19"/>
      <c r="B292" s="20"/>
      <c r="C292" s="20"/>
      <c r="D292" s="20"/>
      <c r="E292" s="20"/>
      <c r="F292" s="21"/>
      <c r="G292" s="21"/>
      <c r="H292" s="21"/>
      <c r="I292" s="21"/>
      <c r="J292" s="21"/>
      <c r="K292" s="21"/>
      <c r="L292" s="21"/>
      <c r="M292" s="21"/>
      <c r="N292" s="21"/>
      <c r="O292" s="21"/>
      <c r="P292" s="21"/>
      <c r="Q292" s="21"/>
      <c r="R292" s="21"/>
      <c r="S292" s="21"/>
      <c r="T292" s="21"/>
      <c r="U292" s="21"/>
      <c r="V292" s="21"/>
      <c r="W292" s="21"/>
      <c r="X292" s="20"/>
      <c r="Y292" s="22" t="str">
        <f aca="false">IF(COUNTIF($F292:$J292,"Yes")+COUNTIF($F292:$J292,"No")=0,"",COUNTIF($F292:$J292,"Yes")/(COUNTIF($F292:$J292,"Yes")+COUNTIF($F292:$J292,"No")))</f>
        <v/>
      </c>
      <c r="Z292" s="22" t="str">
        <f aca="false">IF(COUNTIF($L292:$Q292,"Yes")+COUNTIF($L292:$Q292,"No")=0,"",COUNTIF($L292:$Q292,"Yes")/(COUNTIF($L292:$Q292,"Yes")+COUNTIF($L292:$Q292,"No")))</f>
        <v/>
      </c>
      <c r="AA292" s="22" t="str">
        <f aca="false">IF(COUNTIF($S292:$V292,"Yes")+COUNTIF($S292:$V292,"No")=0,"",COUNTIF($S292:$V292,"Yes")/(COUNTIF($S292:$V292,"Yes")+COUNTIF($S292:$V292,"No")))</f>
        <v/>
      </c>
      <c r="AB292" s="22" t="str">
        <f aca="false">IF(OR($C292="",IF($Y292="",0,WeightCX)+IF($Z292="",0,WeightIR)+IF($AA292="",0,WeightIN)=0),"",IF($AD292="Yes",0,(IF($Y292="",0,WeightCX*$Y292)+IF($Z292="",0,WeightIR*$Z292)+IF($AA292="",0,WeightIN*$AA292))/(IF($Y292="",0,WeightCX)+IF($Z292="",0,WeightIR)+IF($AA292="",0,WeightIN))))</f>
        <v/>
      </c>
      <c r="AC292" s="23" t="str">
        <f aca="false">IF($AB292="","",IF($AB292&gt;=BandExceeds,"Exceeds",IF($AB292&gt;=BandMeets,"Meets",IF($AB292&gt;=BandNI,"Needs improvement","Unsatisfactory"))))</f>
        <v/>
      </c>
      <c r="AD292" s="24" t="str">
        <f aca="false">IF($C292="","",IF(OR($K292="Yes",$R292="Yes",$W292="Yes"),"Yes","No"))</f>
        <v/>
      </c>
    </row>
    <row r="293" customFormat="false" ht="15" hidden="false" customHeight="false" outlineLevel="0" collapsed="false">
      <c r="A293" s="19"/>
      <c r="B293" s="20"/>
      <c r="C293" s="20"/>
      <c r="D293" s="20"/>
      <c r="E293" s="20"/>
      <c r="F293" s="21"/>
      <c r="G293" s="21"/>
      <c r="H293" s="21"/>
      <c r="I293" s="21"/>
      <c r="J293" s="21"/>
      <c r="K293" s="21"/>
      <c r="L293" s="21"/>
      <c r="M293" s="21"/>
      <c r="N293" s="21"/>
      <c r="O293" s="21"/>
      <c r="P293" s="21"/>
      <c r="Q293" s="21"/>
      <c r="R293" s="21"/>
      <c r="S293" s="21"/>
      <c r="T293" s="21"/>
      <c r="U293" s="21"/>
      <c r="V293" s="21"/>
      <c r="W293" s="21"/>
      <c r="X293" s="20"/>
      <c r="Y293" s="22" t="str">
        <f aca="false">IF(COUNTIF($F293:$J293,"Yes")+COUNTIF($F293:$J293,"No")=0,"",COUNTIF($F293:$J293,"Yes")/(COUNTIF($F293:$J293,"Yes")+COUNTIF($F293:$J293,"No")))</f>
        <v/>
      </c>
      <c r="Z293" s="22" t="str">
        <f aca="false">IF(COUNTIF($L293:$Q293,"Yes")+COUNTIF($L293:$Q293,"No")=0,"",COUNTIF($L293:$Q293,"Yes")/(COUNTIF($L293:$Q293,"Yes")+COUNTIF($L293:$Q293,"No")))</f>
        <v/>
      </c>
      <c r="AA293" s="22" t="str">
        <f aca="false">IF(COUNTIF($S293:$V293,"Yes")+COUNTIF($S293:$V293,"No")=0,"",COUNTIF($S293:$V293,"Yes")/(COUNTIF($S293:$V293,"Yes")+COUNTIF($S293:$V293,"No")))</f>
        <v/>
      </c>
      <c r="AB293" s="22" t="str">
        <f aca="false">IF(OR($C293="",IF($Y293="",0,WeightCX)+IF($Z293="",0,WeightIR)+IF($AA293="",0,WeightIN)=0),"",IF($AD293="Yes",0,(IF($Y293="",0,WeightCX*$Y293)+IF($Z293="",0,WeightIR*$Z293)+IF($AA293="",0,WeightIN*$AA293))/(IF($Y293="",0,WeightCX)+IF($Z293="",0,WeightIR)+IF($AA293="",0,WeightIN))))</f>
        <v/>
      </c>
      <c r="AC293" s="23" t="str">
        <f aca="false">IF($AB293="","",IF($AB293&gt;=BandExceeds,"Exceeds",IF($AB293&gt;=BandMeets,"Meets",IF($AB293&gt;=BandNI,"Needs improvement","Unsatisfactory"))))</f>
        <v/>
      </c>
      <c r="AD293" s="24" t="str">
        <f aca="false">IF($C293="","",IF(OR($K293="Yes",$R293="Yes",$W293="Yes"),"Yes","No"))</f>
        <v/>
      </c>
    </row>
    <row r="294" customFormat="false" ht="15" hidden="false" customHeight="false" outlineLevel="0" collapsed="false">
      <c r="A294" s="19"/>
      <c r="B294" s="20"/>
      <c r="C294" s="20"/>
      <c r="D294" s="20"/>
      <c r="E294" s="20"/>
      <c r="F294" s="21"/>
      <c r="G294" s="21"/>
      <c r="H294" s="21"/>
      <c r="I294" s="21"/>
      <c r="J294" s="21"/>
      <c r="K294" s="21"/>
      <c r="L294" s="21"/>
      <c r="M294" s="21"/>
      <c r="N294" s="21"/>
      <c r="O294" s="21"/>
      <c r="P294" s="21"/>
      <c r="Q294" s="21"/>
      <c r="R294" s="21"/>
      <c r="S294" s="21"/>
      <c r="T294" s="21"/>
      <c r="U294" s="21"/>
      <c r="V294" s="21"/>
      <c r="W294" s="21"/>
      <c r="X294" s="20"/>
      <c r="Y294" s="22" t="str">
        <f aca="false">IF(COUNTIF($F294:$J294,"Yes")+COUNTIF($F294:$J294,"No")=0,"",COUNTIF($F294:$J294,"Yes")/(COUNTIF($F294:$J294,"Yes")+COUNTIF($F294:$J294,"No")))</f>
        <v/>
      </c>
      <c r="Z294" s="22" t="str">
        <f aca="false">IF(COUNTIF($L294:$Q294,"Yes")+COUNTIF($L294:$Q294,"No")=0,"",COUNTIF($L294:$Q294,"Yes")/(COUNTIF($L294:$Q294,"Yes")+COUNTIF($L294:$Q294,"No")))</f>
        <v/>
      </c>
      <c r="AA294" s="22" t="str">
        <f aca="false">IF(COUNTIF($S294:$V294,"Yes")+COUNTIF($S294:$V294,"No")=0,"",COUNTIF($S294:$V294,"Yes")/(COUNTIF($S294:$V294,"Yes")+COUNTIF($S294:$V294,"No")))</f>
        <v/>
      </c>
      <c r="AB294" s="22" t="str">
        <f aca="false">IF(OR($C294="",IF($Y294="",0,WeightCX)+IF($Z294="",0,WeightIR)+IF($AA294="",0,WeightIN)=0),"",IF($AD294="Yes",0,(IF($Y294="",0,WeightCX*$Y294)+IF($Z294="",0,WeightIR*$Z294)+IF($AA294="",0,WeightIN*$AA294))/(IF($Y294="",0,WeightCX)+IF($Z294="",0,WeightIR)+IF($AA294="",0,WeightIN))))</f>
        <v/>
      </c>
      <c r="AC294" s="23" t="str">
        <f aca="false">IF($AB294="","",IF($AB294&gt;=BandExceeds,"Exceeds",IF($AB294&gt;=BandMeets,"Meets",IF($AB294&gt;=BandNI,"Needs improvement","Unsatisfactory"))))</f>
        <v/>
      </c>
      <c r="AD294" s="24" t="str">
        <f aca="false">IF($C294="","",IF(OR($K294="Yes",$R294="Yes",$W294="Yes"),"Yes","No"))</f>
        <v/>
      </c>
    </row>
    <row r="295" customFormat="false" ht="15" hidden="false" customHeight="false" outlineLevel="0" collapsed="false">
      <c r="A295" s="19"/>
      <c r="B295" s="20"/>
      <c r="C295" s="20"/>
      <c r="D295" s="20"/>
      <c r="E295" s="20"/>
      <c r="F295" s="21"/>
      <c r="G295" s="21"/>
      <c r="H295" s="21"/>
      <c r="I295" s="21"/>
      <c r="J295" s="21"/>
      <c r="K295" s="21"/>
      <c r="L295" s="21"/>
      <c r="M295" s="21"/>
      <c r="N295" s="21"/>
      <c r="O295" s="21"/>
      <c r="P295" s="21"/>
      <c r="Q295" s="21"/>
      <c r="R295" s="21"/>
      <c r="S295" s="21"/>
      <c r="T295" s="21"/>
      <c r="U295" s="21"/>
      <c r="V295" s="21"/>
      <c r="W295" s="21"/>
      <c r="X295" s="20"/>
      <c r="Y295" s="22" t="str">
        <f aca="false">IF(COUNTIF($F295:$J295,"Yes")+COUNTIF($F295:$J295,"No")=0,"",COUNTIF($F295:$J295,"Yes")/(COUNTIF($F295:$J295,"Yes")+COUNTIF($F295:$J295,"No")))</f>
        <v/>
      </c>
      <c r="Z295" s="22" t="str">
        <f aca="false">IF(COUNTIF($L295:$Q295,"Yes")+COUNTIF($L295:$Q295,"No")=0,"",COUNTIF($L295:$Q295,"Yes")/(COUNTIF($L295:$Q295,"Yes")+COUNTIF($L295:$Q295,"No")))</f>
        <v/>
      </c>
      <c r="AA295" s="22" t="str">
        <f aca="false">IF(COUNTIF($S295:$V295,"Yes")+COUNTIF($S295:$V295,"No")=0,"",COUNTIF($S295:$V295,"Yes")/(COUNTIF($S295:$V295,"Yes")+COUNTIF($S295:$V295,"No")))</f>
        <v/>
      </c>
      <c r="AB295" s="22" t="str">
        <f aca="false">IF(OR($C295="",IF($Y295="",0,WeightCX)+IF($Z295="",0,WeightIR)+IF($AA295="",0,WeightIN)=0),"",IF($AD295="Yes",0,(IF($Y295="",0,WeightCX*$Y295)+IF($Z295="",0,WeightIR*$Z295)+IF($AA295="",0,WeightIN*$AA295))/(IF($Y295="",0,WeightCX)+IF($Z295="",0,WeightIR)+IF($AA295="",0,WeightIN))))</f>
        <v/>
      </c>
      <c r="AC295" s="23" t="str">
        <f aca="false">IF($AB295="","",IF($AB295&gt;=BandExceeds,"Exceeds",IF($AB295&gt;=BandMeets,"Meets",IF($AB295&gt;=BandNI,"Needs improvement","Unsatisfactory"))))</f>
        <v/>
      </c>
      <c r="AD295" s="24" t="str">
        <f aca="false">IF($C295="","",IF(OR($K295="Yes",$R295="Yes",$W295="Yes"),"Yes","No"))</f>
        <v/>
      </c>
    </row>
    <row r="296" customFormat="false" ht="15" hidden="false" customHeight="false" outlineLevel="0" collapsed="false">
      <c r="A296" s="19"/>
      <c r="B296" s="20"/>
      <c r="C296" s="20"/>
      <c r="D296" s="20"/>
      <c r="E296" s="20"/>
      <c r="F296" s="21"/>
      <c r="G296" s="21"/>
      <c r="H296" s="21"/>
      <c r="I296" s="21"/>
      <c r="J296" s="21"/>
      <c r="K296" s="21"/>
      <c r="L296" s="21"/>
      <c r="M296" s="21"/>
      <c r="N296" s="21"/>
      <c r="O296" s="21"/>
      <c r="P296" s="21"/>
      <c r="Q296" s="21"/>
      <c r="R296" s="21"/>
      <c r="S296" s="21"/>
      <c r="T296" s="21"/>
      <c r="U296" s="21"/>
      <c r="V296" s="21"/>
      <c r="W296" s="21"/>
      <c r="X296" s="20"/>
      <c r="Y296" s="22" t="str">
        <f aca="false">IF(COUNTIF($F296:$J296,"Yes")+COUNTIF($F296:$J296,"No")=0,"",COUNTIF($F296:$J296,"Yes")/(COUNTIF($F296:$J296,"Yes")+COUNTIF($F296:$J296,"No")))</f>
        <v/>
      </c>
      <c r="Z296" s="22" t="str">
        <f aca="false">IF(COUNTIF($L296:$Q296,"Yes")+COUNTIF($L296:$Q296,"No")=0,"",COUNTIF($L296:$Q296,"Yes")/(COUNTIF($L296:$Q296,"Yes")+COUNTIF($L296:$Q296,"No")))</f>
        <v/>
      </c>
      <c r="AA296" s="22" t="str">
        <f aca="false">IF(COUNTIF($S296:$V296,"Yes")+COUNTIF($S296:$V296,"No")=0,"",COUNTIF($S296:$V296,"Yes")/(COUNTIF($S296:$V296,"Yes")+COUNTIF($S296:$V296,"No")))</f>
        <v/>
      </c>
      <c r="AB296" s="22" t="str">
        <f aca="false">IF(OR($C296="",IF($Y296="",0,WeightCX)+IF($Z296="",0,WeightIR)+IF($AA296="",0,WeightIN)=0),"",IF($AD296="Yes",0,(IF($Y296="",0,WeightCX*$Y296)+IF($Z296="",0,WeightIR*$Z296)+IF($AA296="",0,WeightIN*$AA296))/(IF($Y296="",0,WeightCX)+IF($Z296="",0,WeightIR)+IF($AA296="",0,WeightIN))))</f>
        <v/>
      </c>
      <c r="AC296" s="23" t="str">
        <f aca="false">IF($AB296="","",IF($AB296&gt;=BandExceeds,"Exceeds",IF($AB296&gt;=BandMeets,"Meets",IF($AB296&gt;=BandNI,"Needs improvement","Unsatisfactory"))))</f>
        <v/>
      </c>
      <c r="AD296" s="24" t="str">
        <f aca="false">IF($C296="","",IF(OR($K296="Yes",$R296="Yes",$W296="Yes"),"Yes","No"))</f>
        <v/>
      </c>
    </row>
    <row r="297" customFormat="false" ht="15" hidden="false" customHeight="false" outlineLevel="0" collapsed="false">
      <c r="A297" s="19"/>
      <c r="B297" s="20"/>
      <c r="C297" s="20"/>
      <c r="D297" s="20"/>
      <c r="E297" s="20"/>
      <c r="F297" s="21"/>
      <c r="G297" s="21"/>
      <c r="H297" s="21"/>
      <c r="I297" s="21"/>
      <c r="J297" s="21"/>
      <c r="K297" s="21"/>
      <c r="L297" s="21"/>
      <c r="M297" s="21"/>
      <c r="N297" s="21"/>
      <c r="O297" s="21"/>
      <c r="P297" s="21"/>
      <c r="Q297" s="21"/>
      <c r="R297" s="21"/>
      <c r="S297" s="21"/>
      <c r="T297" s="21"/>
      <c r="U297" s="21"/>
      <c r="V297" s="21"/>
      <c r="W297" s="21"/>
      <c r="X297" s="20"/>
      <c r="Y297" s="22" t="str">
        <f aca="false">IF(COUNTIF($F297:$J297,"Yes")+COUNTIF($F297:$J297,"No")=0,"",COUNTIF($F297:$J297,"Yes")/(COUNTIF($F297:$J297,"Yes")+COUNTIF($F297:$J297,"No")))</f>
        <v/>
      </c>
      <c r="Z297" s="22" t="str">
        <f aca="false">IF(COUNTIF($L297:$Q297,"Yes")+COUNTIF($L297:$Q297,"No")=0,"",COUNTIF($L297:$Q297,"Yes")/(COUNTIF($L297:$Q297,"Yes")+COUNTIF($L297:$Q297,"No")))</f>
        <v/>
      </c>
      <c r="AA297" s="22" t="str">
        <f aca="false">IF(COUNTIF($S297:$V297,"Yes")+COUNTIF($S297:$V297,"No")=0,"",COUNTIF($S297:$V297,"Yes")/(COUNTIF($S297:$V297,"Yes")+COUNTIF($S297:$V297,"No")))</f>
        <v/>
      </c>
      <c r="AB297" s="22" t="str">
        <f aca="false">IF(OR($C297="",IF($Y297="",0,WeightCX)+IF($Z297="",0,WeightIR)+IF($AA297="",0,WeightIN)=0),"",IF($AD297="Yes",0,(IF($Y297="",0,WeightCX*$Y297)+IF($Z297="",0,WeightIR*$Z297)+IF($AA297="",0,WeightIN*$AA297))/(IF($Y297="",0,WeightCX)+IF($Z297="",0,WeightIR)+IF($AA297="",0,WeightIN))))</f>
        <v/>
      </c>
      <c r="AC297" s="23" t="str">
        <f aca="false">IF($AB297="","",IF($AB297&gt;=BandExceeds,"Exceeds",IF($AB297&gt;=BandMeets,"Meets",IF($AB297&gt;=BandNI,"Needs improvement","Unsatisfactory"))))</f>
        <v/>
      </c>
      <c r="AD297" s="24" t="str">
        <f aca="false">IF($C297="","",IF(OR($K297="Yes",$R297="Yes",$W297="Yes"),"Yes","No"))</f>
        <v/>
      </c>
    </row>
    <row r="298" customFormat="false" ht="15" hidden="false" customHeight="false" outlineLevel="0" collapsed="false">
      <c r="A298" s="19"/>
      <c r="B298" s="20"/>
      <c r="C298" s="20"/>
      <c r="D298" s="20"/>
      <c r="E298" s="20"/>
      <c r="F298" s="21"/>
      <c r="G298" s="21"/>
      <c r="H298" s="21"/>
      <c r="I298" s="21"/>
      <c r="J298" s="21"/>
      <c r="K298" s="21"/>
      <c r="L298" s="21"/>
      <c r="M298" s="21"/>
      <c r="N298" s="21"/>
      <c r="O298" s="21"/>
      <c r="P298" s="21"/>
      <c r="Q298" s="21"/>
      <c r="R298" s="21"/>
      <c r="S298" s="21"/>
      <c r="T298" s="21"/>
      <c r="U298" s="21"/>
      <c r="V298" s="21"/>
      <c r="W298" s="21"/>
      <c r="X298" s="20"/>
      <c r="Y298" s="22" t="str">
        <f aca="false">IF(COUNTIF($F298:$J298,"Yes")+COUNTIF($F298:$J298,"No")=0,"",COUNTIF($F298:$J298,"Yes")/(COUNTIF($F298:$J298,"Yes")+COUNTIF($F298:$J298,"No")))</f>
        <v/>
      </c>
      <c r="Z298" s="22" t="str">
        <f aca="false">IF(COUNTIF($L298:$Q298,"Yes")+COUNTIF($L298:$Q298,"No")=0,"",COUNTIF($L298:$Q298,"Yes")/(COUNTIF($L298:$Q298,"Yes")+COUNTIF($L298:$Q298,"No")))</f>
        <v/>
      </c>
      <c r="AA298" s="22" t="str">
        <f aca="false">IF(COUNTIF($S298:$V298,"Yes")+COUNTIF($S298:$V298,"No")=0,"",COUNTIF($S298:$V298,"Yes")/(COUNTIF($S298:$V298,"Yes")+COUNTIF($S298:$V298,"No")))</f>
        <v/>
      </c>
      <c r="AB298" s="22" t="str">
        <f aca="false">IF(OR($C298="",IF($Y298="",0,WeightCX)+IF($Z298="",0,WeightIR)+IF($AA298="",0,WeightIN)=0),"",IF($AD298="Yes",0,(IF($Y298="",0,WeightCX*$Y298)+IF($Z298="",0,WeightIR*$Z298)+IF($AA298="",0,WeightIN*$AA298))/(IF($Y298="",0,WeightCX)+IF($Z298="",0,WeightIR)+IF($AA298="",0,WeightIN))))</f>
        <v/>
      </c>
      <c r="AC298" s="23" t="str">
        <f aca="false">IF($AB298="","",IF($AB298&gt;=BandExceeds,"Exceeds",IF($AB298&gt;=BandMeets,"Meets",IF($AB298&gt;=BandNI,"Needs improvement","Unsatisfactory"))))</f>
        <v/>
      </c>
      <c r="AD298" s="24" t="str">
        <f aca="false">IF($C298="","",IF(OR($K298="Yes",$R298="Yes",$W298="Yes"),"Yes","No"))</f>
        <v/>
      </c>
    </row>
    <row r="299" customFormat="false" ht="15" hidden="false" customHeight="false" outlineLevel="0" collapsed="false">
      <c r="A299" s="19"/>
      <c r="B299" s="20"/>
      <c r="C299" s="20"/>
      <c r="D299" s="20"/>
      <c r="E299" s="20"/>
      <c r="F299" s="21"/>
      <c r="G299" s="21"/>
      <c r="H299" s="21"/>
      <c r="I299" s="21"/>
      <c r="J299" s="21"/>
      <c r="K299" s="21"/>
      <c r="L299" s="21"/>
      <c r="M299" s="21"/>
      <c r="N299" s="21"/>
      <c r="O299" s="21"/>
      <c r="P299" s="21"/>
      <c r="Q299" s="21"/>
      <c r="R299" s="21"/>
      <c r="S299" s="21"/>
      <c r="T299" s="21"/>
      <c r="U299" s="21"/>
      <c r="V299" s="21"/>
      <c r="W299" s="21"/>
      <c r="X299" s="20"/>
      <c r="Y299" s="22" t="str">
        <f aca="false">IF(COUNTIF($F299:$J299,"Yes")+COUNTIF($F299:$J299,"No")=0,"",COUNTIF($F299:$J299,"Yes")/(COUNTIF($F299:$J299,"Yes")+COUNTIF($F299:$J299,"No")))</f>
        <v/>
      </c>
      <c r="Z299" s="22" t="str">
        <f aca="false">IF(COUNTIF($L299:$Q299,"Yes")+COUNTIF($L299:$Q299,"No")=0,"",COUNTIF($L299:$Q299,"Yes")/(COUNTIF($L299:$Q299,"Yes")+COUNTIF($L299:$Q299,"No")))</f>
        <v/>
      </c>
      <c r="AA299" s="22" t="str">
        <f aca="false">IF(COUNTIF($S299:$V299,"Yes")+COUNTIF($S299:$V299,"No")=0,"",COUNTIF($S299:$V299,"Yes")/(COUNTIF($S299:$V299,"Yes")+COUNTIF($S299:$V299,"No")))</f>
        <v/>
      </c>
      <c r="AB299" s="22" t="str">
        <f aca="false">IF(OR($C299="",IF($Y299="",0,WeightCX)+IF($Z299="",0,WeightIR)+IF($AA299="",0,WeightIN)=0),"",IF($AD299="Yes",0,(IF($Y299="",0,WeightCX*$Y299)+IF($Z299="",0,WeightIR*$Z299)+IF($AA299="",0,WeightIN*$AA299))/(IF($Y299="",0,WeightCX)+IF($Z299="",0,WeightIR)+IF($AA299="",0,WeightIN))))</f>
        <v/>
      </c>
      <c r="AC299" s="23" t="str">
        <f aca="false">IF($AB299="","",IF($AB299&gt;=BandExceeds,"Exceeds",IF($AB299&gt;=BandMeets,"Meets",IF($AB299&gt;=BandNI,"Needs improvement","Unsatisfactory"))))</f>
        <v/>
      </c>
      <c r="AD299" s="24" t="str">
        <f aca="false">IF($C299="","",IF(OR($K299="Yes",$R299="Yes",$W299="Yes"),"Yes","No"))</f>
        <v/>
      </c>
    </row>
    <row r="300" customFormat="false" ht="15" hidden="false" customHeight="false" outlineLevel="0" collapsed="false">
      <c r="A300" s="19"/>
      <c r="B300" s="20"/>
      <c r="C300" s="20"/>
      <c r="D300" s="20"/>
      <c r="E300" s="20"/>
      <c r="F300" s="21"/>
      <c r="G300" s="21"/>
      <c r="H300" s="21"/>
      <c r="I300" s="21"/>
      <c r="J300" s="21"/>
      <c r="K300" s="21"/>
      <c r="L300" s="21"/>
      <c r="M300" s="21"/>
      <c r="N300" s="21"/>
      <c r="O300" s="21"/>
      <c r="P300" s="21"/>
      <c r="Q300" s="21"/>
      <c r="R300" s="21"/>
      <c r="S300" s="21"/>
      <c r="T300" s="21"/>
      <c r="U300" s="21"/>
      <c r="V300" s="21"/>
      <c r="W300" s="21"/>
      <c r="X300" s="20"/>
      <c r="Y300" s="22" t="str">
        <f aca="false">IF(COUNTIF($F300:$J300,"Yes")+COUNTIF($F300:$J300,"No")=0,"",COUNTIF($F300:$J300,"Yes")/(COUNTIF($F300:$J300,"Yes")+COUNTIF($F300:$J300,"No")))</f>
        <v/>
      </c>
      <c r="Z300" s="22" t="str">
        <f aca="false">IF(COUNTIF($L300:$Q300,"Yes")+COUNTIF($L300:$Q300,"No")=0,"",COUNTIF($L300:$Q300,"Yes")/(COUNTIF($L300:$Q300,"Yes")+COUNTIF($L300:$Q300,"No")))</f>
        <v/>
      </c>
      <c r="AA300" s="22" t="str">
        <f aca="false">IF(COUNTIF($S300:$V300,"Yes")+COUNTIF($S300:$V300,"No")=0,"",COUNTIF($S300:$V300,"Yes")/(COUNTIF($S300:$V300,"Yes")+COUNTIF($S300:$V300,"No")))</f>
        <v/>
      </c>
      <c r="AB300" s="22" t="str">
        <f aca="false">IF(OR($C300="",IF($Y300="",0,WeightCX)+IF($Z300="",0,WeightIR)+IF($AA300="",0,WeightIN)=0),"",IF($AD300="Yes",0,(IF($Y300="",0,WeightCX*$Y300)+IF($Z300="",0,WeightIR*$Z300)+IF($AA300="",0,WeightIN*$AA300))/(IF($Y300="",0,WeightCX)+IF($Z300="",0,WeightIR)+IF($AA300="",0,WeightIN))))</f>
        <v/>
      </c>
      <c r="AC300" s="23" t="str">
        <f aca="false">IF($AB300="","",IF($AB300&gt;=BandExceeds,"Exceeds",IF($AB300&gt;=BandMeets,"Meets",IF($AB300&gt;=BandNI,"Needs improvement","Unsatisfactory"))))</f>
        <v/>
      </c>
      <c r="AD300" s="24" t="str">
        <f aca="false">IF($C300="","",IF(OR($K300="Yes",$R300="Yes",$W300="Yes"),"Yes","No"))</f>
        <v/>
      </c>
    </row>
    <row r="301" customFormat="false" ht="15" hidden="false" customHeight="false" outlineLevel="0" collapsed="false">
      <c r="A301" s="19"/>
      <c r="B301" s="20"/>
      <c r="C301" s="20"/>
      <c r="D301" s="20"/>
      <c r="E301" s="20"/>
      <c r="F301" s="21"/>
      <c r="G301" s="21"/>
      <c r="H301" s="21"/>
      <c r="I301" s="21"/>
      <c r="J301" s="21"/>
      <c r="K301" s="21"/>
      <c r="L301" s="21"/>
      <c r="M301" s="21"/>
      <c r="N301" s="21"/>
      <c r="O301" s="21"/>
      <c r="P301" s="21"/>
      <c r="Q301" s="21"/>
      <c r="R301" s="21"/>
      <c r="S301" s="21"/>
      <c r="T301" s="21"/>
      <c r="U301" s="21"/>
      <c r="V301" s="21"/>
      <c r="W301" s="21"/>
      <c r="X301" s="20"/>
      <c r="Y301" s="22" t="str">
        <f aca="false">IF(COUNTIF($F301:$J301,"Yes")+COUNTIF($F301:$J301,"No")=0,"",COUNTIF($F301:$J301,"Yes")/(COUNTIF($F301:$J301,"Yes")+COUNTIF($F301:$J301,"No")))</f>
        <v/>
      </c>
      <c r="Z301" s="22" t="str">
        <f aca="false">IF(COUNTIF($L301:$Q301,"Yes")+COUNTIF($L301:$Q301,"No")=0,"",COUNTIF($L301:$Q301,"Yes")/(COUNTIF($L301:$Q301,"Yes")+COUNTIF($L301:$Q301,"No")))</f>
        <v/>
      </c>
      <c r="AA301" s="22" t="str">
        <f aca="false">IF(COUNTIF($S301:$V301,"Yes")+COUNTIF($S301:$V301,"No")=0,"",COUNTIF($S301:$V301,"Yes")/(COUNTIF($S301:$V301,"Yes")+COUNTIF($S301:$V301,"No")))</f>
        <v/>
      </c>
      <c r="AB301" s="22" t="str">
        <f aca="false">IF(OR($C301="",IF($Y301="",0,WeightCX)+IF($Z301="",0,WeightIR)+IF($AA301="",0,WeightIN)=0),"",IF($AD301="Yes",0,(IF($Y301="",0,WeightCX*$Y301)+IF($Z301="",0,WeightIR*$Z301)+IF($AA301="",0,WeightIN*$AA301))/(IF($Y301="",0,WeightCX)+IF($Z301="",0,WeightIR)+IF($AA301="",0,WeightIN))))</f>
        <v/>
      </c>
      <c r="AC301" s="23" t="str">
        <f aca="false">IF($AB301="","",IF($AB301&gt;=BandExceeds,"Exceeds",IF($AB301&gt;=BandMeets,"Meets",IF($AB301&gt;=BandNI,"Needs improvement","Unsatisfactory"))))</f>
        <v/>
      </c>
      <c r="AD301" s="24" t="str">
        <f aca="false">IF($C301="","",IF(OR($K301="Yes",$R301="Yes",$W301="Yes"),"Yes","No"))</f>
        <v/>
      </c>
    </row>
    <row r="302" customFormat="false" ht="15" hidden="false" customHeight="false" outlineLevel="0" collapsed="false">
      <c r="A302" s="19"/>
      <c r="B302" s="20"/>
      <c r="C302" s="20"/>
      <c r="D302" s="20"/>
      <c r="E302" s="20"/>
      <c r="F302" s="21"/>
      <c r="G302" s="21"/>
      <c r="H302" s="21"/>
      <c r="I302" s="21"/>
      <c r="J302" s="21"/>
      <c r="K302" s="21"/>
      <c r="L302" s="21"/>
      <c r="M302" s="21"/>
      <c r="N302" s="21"/>
      <c r="O302" s="21"/>
      <c r="P302" s="21"/>
      <c r="Q302" s="21"/>
      <c r="R302" s="21"/>
      <c r="S302" s="21"/>
      <c r="T302" s="21"/>
      <c r="U302" s="21"/>
      <c r="V302" s="21"/>
      <c r="W302" s="21"/>
      <c r="X302" s="20"/>
      <c r="Y302" s="22" t="str">
        <f aca="false">IF(COUNTIF($F302:$J302,"Yes")+COUNTIF($F302:$J302,"No")=0,"",COUNTIF($F302:$J302,"Yes")/(COUNTIF($F302:$J302,"Yes")+COUNTIF($F302:$J302,"No")))</f>
        <v/>
      </c>
      <c r="Z302" s="22" t="str">
        <f aca="false">IF(COUNTIF($L302:$Q302,"Yes")+COUNTIF($L302:$Q302,"No")=0,"",COUNTIF($L302:$Q302,"Yes")/(COUNTIF($L302:$Q302,"Yes")+COUNTIF($L302:$Q302,"No")))</f>
        <v/>
      </c>
      <c r="AA302" s="22" t="str">
        <f aca="false">IF(COUNTIF($S302:$V302,"Yes")+COUNTIF($S302:$V302,"No")=0,"",COUNTIF($S302:$V302,"Yes")/(COUNTIF($S302:$V302,"Yes")+COUNTIF($S302:$V302,"No")))</f>
        <v/>
      </c>
      <c r="AB302" s="22" t="str">
        <f aca="false">IF(OR($C302="",IF($Y302="",0,WeightCX)+IF($Z302="",0,WeightIR)+IF($AA302="",0,WeightIN)=0),"",IF($AD302="Yes",0,(IF($Y302="",0,WeightCX*$Y302)+IF($Z302="",0,WeightIR*$Z302)+IF($AA302="",0,WeightIN*$AA302))/(IF($Y302="",0,WeightCX)+IF($Z302="",0,WeightIR)+IF($AA302="",0,WeightIN))))</f>
        <v/>
      </c>
      <c r="AC302" s="23" t="str">
        <f aca="false">IF($AB302="","",IF($AB302&gt;=BandExceeds,"Exceeds",IF($AB302&gt;=BandMeets,"Meets",IF($AB302&gt;=BandNI,"Needs improvement","Unsatisfactory"))))</f>
        <v/>
      </c>
      <c r="AD302" s="24" t="str">
        <f aca="false">IF($C302="","",IF(OR($K302="Yes",$R302="Yes",$W302="Yes"),"Yes","No"))</f>
        <v/>
      </c>
    </row>
    <row r="303" customFormat="false" ht="15" hidden="false" customHeight="false" outlineLevel="0" collapsed="false">
      <c r="A303" s="19"/>
      <c r="B303" s="20"/>
      <c r="C303" s="20"/>
      <c r="D303" s="20"/>
      <c r="E303" s="20"/>
      <c r="F303" s="21"/>
      <c r="G303" s="21"/>
      <c r="H303" s="21"/>
      <c r="I303" s="21"/>
      <c r="J303" s="21"/>
      <c r="K303" s="21"/>
      <c r="L303" s="21"/>
      <c r="M303" s="21"/>
      <c r="N303" s="21"/>
      <c r="O303" s="21"/>
      <c r="P303" s="21"/>
      <c r="Q303" s="21"/>
      <c r="R303" s="21"/>
      <c r="S303" s="21"/>
      <c r="T303" s="21"/>
      <c r="U303" s="21"/>
      <c r="V303" s="21"/>
      <c r="W303" s="21"/>
      <c r="X303" s="20"/>
      <c r="Y303" s="22" t="str">
        <f aca="false">IF(COUNTIF($F303:$J303,"Yes")+COUNTIF($F303:$J303,"No")=0,"",COUNTIF($F303:$J303,"Yes")/(COUNTIF($F303:$J303,"Yes")+COUNTIF($F303:$J303,"No")))</f>
        <v/>
      </c>
      <c r="Z303" s="22" t="str">
        <f aca="false">IF(COUNTIF($L303:$Q303,"Yes")+COUNTIF($L303:$Q303,"No")=0,"",COUNTIF($L303:$Q303,"Yes")/(COUNTIF($L303:$Q303,"Yes")+COUNTIF($L303:$Q303,"No")))</f>
        <v/>
      </c>
      <c r="AA303" s="22" t="str">
        <f aca="false">IF(COUNTIF($S303:$V303,"Yes")+COUNTIF($S303:$V303,"No")=0,"",COUNTIF($S303:$V303,"Yes")/(COUNTIF($S303:$V303,"Yes")+COUNTIF($S303:$V303,"No")))</f>
        <v/>
      </c>
      <c r="AB303" s="22" t="str">
        <f aca="false">IF(OR($C303="",IF($Y303="",0,WeightCX)+IF($Z303="",0,WeightIR)+IF($AA303="",0,WeightIN)=0),"",IF($AD303="Yes",0,(IF($Y303="",0,WeightCX*$Y303)+IF($Z303="",0,WeightIR*$Z303)+IF($AA303="",0,WeightIN*$AA303))/(IF($Y303="",0,WeightCX)+IF($Z303="",0,WeightIR)+IF($AA303="",0,WeightIN))))</f>
        <v/>
      </c>
      <c r="AC303" s="23" t="str">
        <f aca="false">IF($AB303="","",IF($AB303&gt;=BandExceeds,"Exceeds",IF($AB303&gt;=BandMeets,"Meets",IF($AB303&gt;=BandNI,"Needs improvement","Unsatisfactory"))))</f>
        <v/>
      </c>
      <c r="AD303" s="24" t="str">
        <f aca="false">IF($C303="","",IF(OR($K303="Yes",$R303="Yes",$W303="Yes"),"Yes","No"))</f>
        <v/>
      </c>
    </row>
    <row r="304" customFormat="false" ht="15" hidden="false" customHeight="false" outlineLevel="0" collapsed="false">
      <c r="A304" s="19"/>
      <c r="B304" s="20"/>
      <c r="C304" s="20"/>
      <c r="D304" s="20"/>
      <c r="E304" s="20"/>
      <c r="F304" s="21"/>
      <c r="G304" s="21"/>
      <c r="H304" s="21"/>
      <c r="I304" s="21"/>
      <c r="J304" s="21"/>
      <c r="K304" s="21"/>
      <c r="L304" s="21"/>
      <c r="M304" s="21"/>
      <c r="N304" s="21"/>
      <c r="O304" s="21"/>
      <c r="P304" s="21"/>
      <c r="Q304" s="21"/>
      <c r="R304" s="21"/>
      <c r="S304" s="21"/>
      <c r="T304" s="21"/>
      <c r="U304" s="21"/>
      <c r="V304" s="21"/>
      <c r="W304" s="21"/>
      <c r="X304" s="20"/>
      <c r="Y304" s="22" t="str">
        <f aca="false">IF(COUNTIF($F304:$J304,"Yes")+COUNTIF($F304:$J304,"No")=0,"",COUNTIF($F304:$J304,"Yes")/(COUNTIF($F304:$J304,"Yes")+COUNTIF($F304:$J304,"No")))</f>
        <v/>
      </c>
      <c r="Z304" s="22" t="str">
        <f aca="false">IF(COUNTIF($L304:$Q304,"Yes")+COUNTIF($L304:$Q304,"No")=0,"",COUNTIF($L304:$Q304,"Yes")/(COUNTIF($L304:$Q304,"Yes")+COUNTIF($L304:$Q304,"No")))</f>
        <v/>
      </c>
      <c r="AA304" s="22" t="str">
        <f aca="false">IF(COUNTIF($S304:$V304,"Yes")+COUNTIF($S304:$V304,"No")=0,"",COUNTIF($S304:$V304,"Yes")/(COUNTIF($S304:$V304,"Yes")+COUNTIF($S304:$V304,"No")))</f>
        <v/>
      </c>
      <c r="AB304" s="22" t="str">
        <f aca="false">IF(OR($C304="",IF($Y304="",0,WeightCX)+IF($Z304="",0,WeightIR)+IF($AA304="",0,WeightIN)=0),"",IF($AD304="Yes",0,(IF($Y304="",0,WeightCX*$Y304)+IF($Z304="",0,WeightIR*$Z304)+IF($AA304="",0,WeightIN*$AA304))/(IF($Y304="",0,WeightCX)+IF($Z304="",0,WeightIR)+IF($AA304="",0,WeightIN))))</f>
        <v/>
      </c>
      <c r="AC304" s="23" t="str">
        <f aca="false">IF($AB304="","",IF($AB304&gt;=BandExceeds,"Exceeds",IF($AB304&gt;=BandMeets,"Meets",IF($AB304&gt;=BandNI,"Needs improvement","Unsatisfactory"))))</f>
        <v/>
      </c>
      <c r="AD304" s="24" t="str">
        <f aca="false">IF($C304="","",IF(OR($K304="Yes",$R304="Yes",$W304="Yes"),"Yes","No"))</f>
        <v/>
      </c>
    </row>
    <row r="305" customFormat="false" ht="15" hidden="false" customHeight="false" outlineLevel="0" collapsed="false">
      <c r="A305" s="19"/>
      <c r="B305" s="20"/>
      <c r="C305" s="20"/>
      <c r="D305" s="20"/>
      <c r="E305" s="20"/>
      <c r="F305" s="21"/>
      <c r="G305" s="21"/>
      <c r="H305" s="21"/>
      <c r="I305" s="21"/>
      <c r="J305" s="21"/>
      <c r="K305" s="21"/>
      <c r="L305" s="21"/>
      <c r="M305" s="21"/>
      <c r="N305" s="21"/>
      <c r="O305" s="21"/>
      <c r="P305" s="21"/>
      <c r="Q305" s="21"/>
      <c r="R305" s="21"/>
      <c r="S305" s="21"/>
      <c r="T305" s="21"/>
      <c r="U305" s="21"/>
      <c r="V305" s="21"/>
      <c r="W305" s="21"/>
      <c r="X305" s="20"/>
      <c r="Y305" s="22" t="str">
        <f aca="false">IF(COUNTIF($F305:$J305,"Yes")+COUNTIF($F305:$J305,"No")=0,"",COUNTIF($F305:$J305,"Yes")/(COUNTIF($F305:$J305,"Yes")+COUNTIF($F305:$J305,"No")))</f>
        <v/>
      </c>
      <c r="Z305" s="22" t="str">
        <f aca="false">IF(COUNTIF($L305:$Q305,"Yes")+COUNTIF($L305:$Q305,"No")=0,"",COUNTIF($L305:$Q305,"Yes")/(COUNTIF($L305:$Q305,"Yes")+COUNTIF($L305:$Q305,"No")))</f>
        <v/>
      </c>
      <c r="AA305" s="22" t="str">
        <f aca="false">IF(COUNTIF($S305:$V305,"Yes")+COUNTIF($S305:$V305,"No")=0,"",COUNTIF($S305:$V305,"Yes")/(COUNTIF($S305:$V305,"Yes")+COUNTIF($S305:$V305,"No")))</f>
        <v/>
      </c>
      <c r="AB305" s="22" t="str">
        <f aca="false">IF(OR($C305="",IF($Y305="",0,WeightCX)+IF($Z305="",0,WeightIR)+IF($AA305="",0,WeightIN)=0),"",IF($AD305="Yes",0,(IF($Y305="",0,WeightCX*$Y305)+IF($Z305="",0,WeightIR*$Z305)+IF($AA305="",0,WeightIN*$AA305))/(IF($Y305="",0,WeightCX)+IF($Z305="",0,WeightIR)+IF($AA305="",0,WeightIN))))</f>
        <v/>
      </c>
      <c r="AC305" s="23" t="str">
        <f aca="false">IF($AB305="","",IF($AB305&gt;=BandExceeds,"Exceeds",IF($AB305&gt;=BandMeets,"Meets",IF($AB305&gt;=BandNI,"Needs improvement","Unsatisfactory"))))</f>
        <v/>
      </c>
      <c r="AD305" s="24" t="str">
        <f aca="false">IF($C305="","",IF(OR($K305="Yes",$R305="Yes",$W305="Yes"),"Yes","No"))</f>
        <v/>
      </c>
    </row>
    <row r="306" customFormat="false" ht="15" hidden="false" customHeight="false" outlineLevel="0" collapsed="false">
      <c r="A306" s="19"/>
      <c r="B306" s="20"/>
      <c r="C306" s="20"/>
      <c r="D306" s="20"/>
      <c r="E306" s="20"/>
      <c r="F306" s="21"/>
      <c r="G306" s="21"/>
      <c r="H306" s="21"/>
      <c r="I306" s="21"/>
      <c r="J306" s="21"/>
      <c r="K306" s="21"/>
      <c r="L306" s="21"/>
      <c r="M306" s="21"/>
      <c r="N306" s="21"/>
      <c r="O306" s="21"/>
      <c r="P306" s="21"/>
      <c r="Q306" s="21"/>
      <c r="R306" s="21"/>
      <c r="S306" s="21"/>
      <c r="T306" s="21"/>
      <c r="U306" s="21"/>
      <c r="V306" s="21"/>
      <c r="W306" s="21"/>
      <c r="X306" s="20"/>
      <c r="Y306" s="22" t="str">
        <f aca="false">IF(COUNTIF($F306:$J306,"Yes")+COUNTIF($F306:$J306,"No")=0,"",COUNTIF($F306:$J306,"Yes")/(COUNTIF($F306:$J306,"Yes")+COUNTIF($F306:$J306,"No")))</f>
        <v/>
      </c>
      <c r="Z306" s="22" t="str">
        <f aca="false">IF(COUNTIF($L306:$Q306,"Yes")+COUNTIF($L306:$Q306,"No")=0,"",COUNTIF($L306:$Q306,"Yes")/(COUNTIF($L306:$Q306,"Yes")+COUNTIF($L306:$Q306,"No")))</f>
        <v/>
      </c>
      <c r="AA306" s="22" t="str">
        <f aca="false">IF(COUNTIF($S306:$V306,"Yes")+COUNTIF($S306:$V306,"No")=0,"",COUNTIF($S306:$V306,"Yes")/(COUNTIF($S306:$V306,"Yes")+COUNTIF($S306:$V306,"No")))</f>
        <v/>
      </c>
      <c r="AB306" s="22" t="str">
        <f aca="false">IF(OR($C306="",IF($Y306="",0,WeightCX)+IF($Z306="",0,WeightIR)+IF($AA306="",0,WeightIN)=0),"",IF($AD306="Yes",0,(IF($Y306="",0,WeightCX*$Y306)+IF($Z306="",0,WeightIR*$Z306)+IF($AA306="",0,WeightIN*$AA306))/(IF($Y306="",0,WeightCX)+IF($Z306="",0,WeightIR)+IF($AA306="",0,WeightIN))))</f>
        <v/>
      </c>
      <c r="AC306" s="23" t="str">
        <f aca="false">IF($AB306="","",IF($AB306&gt;=BandExceeds,"Exceeds",IF($AB306&gt;=BandMeets,"Meets",IF($AB306&gt;=BandNI,"Needs improvement","Unsatisfactory"))))</f>
        <v/>
      </c>
      <c r="AD306" s="24" t="str">
        <f aca="false">IF($C306="","",IF(OR($K306="Yes",$R306="Yes",$W306="Yes"),"Yes","No"))</f>
        <v/>
      </c>
    </row>
    <row r="307" customFormat="false" ht="15" hidden="false" customHeight="false" outlineLevel="0" collapsed="false">
      <c r="A307" s="19"/>
      <c r="B307" s="20"/>
      <c r="C307" s="20"/>
      <c r="D307" s="20"/>
      <c r="E307" s="20"/>
      <c r="F307" s="21"/>
      <c r="G307" s="21"/>
      <c r="H307" s="21"/>
      <c r="I307" s="21"/>
      <c r="J307" s="21"/>
      <c r="K307" s="21"/>
      <c r="L307" s="21"/>
      <c r="M307" s="21"/>
      <c r="N307" s="21"/>
      <c r="O307" s="21"/>
      <c r="P307" s="21"/>
      <c r="Q307" s="21"/>
      <c r="R307" s="21"/>
      <c r="S307" s="21"/>
      <c r="T307" s="21"/>
      <c r="U307" s="21"/>
      <c r="V307" s="21"/>
      <c r="W307" s="21"/>
      <c r="X307" s="20"/>
      <c r="Y307" s="22" t="str">
        <f aca="false">IF(COUNTIF($F307:$J307,"Yes")+COUNTIF($F307:$J307,"No")=0,"",COUNTIF($F307:$J307,"Yes")/(COUNTIF($F307:$J307,"Yes")+COUNTIF($F307:$J307,"No")))</f>
        <v/>
      </c>
      <c r="Z307" s="22" t="str">
        <f aca="false">IF(COUNTIF($L307:$Q307,"Yes")+COUNTIF($L307:$Q307,"No")=0,"",COUNTIF($L307:$Q307,"Yes")/(COUNTIF($L307:$Q307,"Yes")+COUNTIF($L307:$Q307,"No")))</f>
        <v/>
      </c>
      <c r="AA307" s="22" t="str">
        <f aca="false">IF(COUNTIF($S307:$V307,"Yes")+COUNTIF($S307:$V307,"No")=0,"",COUNTIF($S307:$V307,"Yes")/(COUNTIF($S307:$V307,"Yes")+COUNTIF($S307:$V307,"No")))</f>
        <v/>
      </c>
      <c r="AB307" s="22" t="str">
        <f aca="false">IF(OR($C307="",IF($Y307="",0,WeightCX)+IF($Z307="",0,WeightIR)+IF($AA307="",0,WeightIN)=0),"",IF($AD307="Yes",0,(IF($Y307="",0,WeightCX*$Y307)+IF($Z307="",0,WeightIR*$Z307)+IF($AA307="",0,WeightIN*$AA307))/(IF($Y307="",0,WeightCX)+IF($Z307="",0,WeightIR)+IF($AA307="",0,WeightIN))))</f>
        <v/>
      </c>
      <c r="AC307" s="23" t="str">
        <f aca="false">IF($AB307="","",IF($AB307&gt;=BandExceeds,"Exceeds",IF($AB307&gt;=BandMeets,"Meets",IF($AB307&gt;=BandNI,"Needs improvement","Unsatisfactory"))))</f>
        <v/>
      </c>
      <c r="AD307" s="24" t="str">
        <f aca="false">IF($C307="","",IF(OR($K307="Yes",$R307="Yes",$W307="Yes"),"Yes","No"))</f>
        <v/>
      </c>
    </row>
    <row r="308" customFormat="false" ht="15" hidden="false" customHeight="false" outlineLevel="0" collapsed="false">
      <c r="A308" s="19"/>
      <c r="B308" s="20"/>
      <c r="C308" s="20"/>
      <c r="D308" s="20"/>
      <c r="E308" s="20"/>
      <c r="F308" s="21"/>
      <c r="G308" s="21"/>
      <c r="H308" s="21"/>
      <c r="I308" s="21"/>
      <c r="J308" s="21"/>
      <c r="K308" s="21"/>
      <c r="L308" s="21"/>
      <c r="M308" s="21"/>
      <c r="N308" s="21"/>
      <c r="O308" s="21"/>
      <c r="P308" s="21"/>
      <c r="Q308" s="21"/>
      <c r="R308" s="21"/>
      <c r="S308" s="21"/>
      <c r="T308" s="21"/>
      <c r="U308" s="21"/>
      <c r="V308" s="21"/>
      <c r="W308" s="21"/>
      <c r="X308" s="20"/>
      <c r="Y308" s="22" t="str">
        <f aca="false">IF(COUNTIF($F308:$J308,"Yes")+COUNTIF($F308:$J308,"No")=0,"",COUNTIF($F308:$J308,"Yes")/(COUNTIF($F308:$J308,"Yes")+COUNTIF($F308:$J308,"No")))</f>
        <v/>
      </c>
      <c r="Z308" s="22" t="str">
        <f aca="false">IF(COUNTIF($L308:$Q308,"Yes")+COUNTIF($L308:$Q308,"No")=0,"",COUNTIF($L308:$Q308,"Yes")/(COUNTIF($L308:$Q308,"Yes")+COUNTIF($L308:$Q308,"No")))</f>
        <v/>
      </c>
      <c r="AA308" s="22" t="str">
        <f aca="false">IF(COUNTIF($S308:$V308,"Yes")+COUNTIF($S308:$V308,"No")=0,"",COUNTIF($S308:$V308,"Yes")/(COUNTIF($S308:$V308,"Yes")+COUNTIF($S308:$V308,"No")))</f>
        <v/>
      </c>
      <c r="AB308" s="22" t="str">
        <f aca="false">IF(OR($C308="",IF($Y308="",0,WeightCX)+IF($Z308="",0,WeightIR)+IF($AA308="",0,WeightIN)=0),"",IF($AD308="Yes",0,(IF($Y308="",0,WeightCX*$Y308)+IF($Z308="",0,WeightIR*$Z308)+IF($AA308="",0,WeightIN*$AA308))/(IF($Y308="",0,WeightCX)+IF($Z308="",0,WeightIR)+IF($AA308="",0,WeightIN))))</f>
        <v/>
      </c>
      <c r="AC308" s="23" t="str">
        <f aca="false">IF($AB308="","",IF($AB308&gt;=BandExceeds,"Exceeds",IF($AB308&gt;=BandMeets,"Meets",IF($AB308&gt;=BandNI,"Needs improvement","Unsatisfactory"))))</f>
        <v/>
      </c>
      <c r="AD308" s="24" t="str">
        <f aca="false">IF($C308="","",IF(OR($K308="Yes",$R308="Yes",$W308="Yes"),"Yes","No"))</f>
        <v/>
      </c>
    </row>
    <row r="309" customFormat="false" ht="15" hidden="false" customHeight="false" outlineLevel="0" collapsed="false">
      <c r="A309" s="19"/>
      <c r="B309" s="20"/>
      <c r="C309" s="20"/>
      <c r="D309" s="20"/>
      <c r="E309" s="20"/>
      <c r="F309" s="21"/>
      <c r="G309" s="21"/>
      <c r="H309" s="21"/>
      <c r="I309" s="21"/>
      <c r="J309" s="21"/>
      <c r="K309" s="21"/>
      <c r="L309" s="21"/>
      <c r="M309" s="21"/>
      <c r="N309" s="21"/>
      <c r="O309" s="21"/>
      <c r="P309" s="21"/>
      <c r="Q309" s="21"/>
      <c r="R309" s="21"/>
      <c r="S309" s="21"/>
      <c r="T309" s="21"/>
      <c r="U309" s="21"/>
      <c r="V309" s="21"/>
      <c r="W309" s="21"/>
      <c r="X309" s="20"/>
      <c r="Y309" s="22" t="str">
        <f aca="false">IF(COUNTIF($F309:$J309,"Yes")+COUNTIF($F309:$J309,"No")=0,"",COUNTIF($F309:$J309,"Yes")/(COUNTIF($F309:$J309,"Yes")+COUNTIF($F309:$J309,"No")))</f>
        <v/>
      </c>
      <c r="Z309" s="22" t="str">
        <f aca="false">IF(COUNTIF($L309:$Q309,"Yes")+COUNTIF($L309:$Q309,"No")=0,"",COUNTIF($L309:$Q309,"Yes")/(COUNTIF($L309:$Q309,"Yes")+COUNTIF($L309:$Q309,"No")))</f>
        <v/>
      </c>
      <c r="AA309" s="22" t="str">
        <f aca="false">IF(COUNTIF($S309:$V309,"Yes")+COUNTIF($S309:$V309,"No")=0,"",COUNTIF($S309:$V309,"Yes")/(COUNTIF($S309:$V309,"Yes")+COUNTIF($S309:$V309,"No")))</f>
        <v/>
      </c>
      <c r="AB309" s="22" t="str">
        <f aca="false">IF(OR($C309="",IF($Y309="",0,WeightCX)+IF($Z309="",0,WeightIR)+IF($AA309="",0,WeightIN)=0),"",IF($AD309="Yes",0,(IF($Y309="",0,WeightCX*$Y309)+IF($Z309="",0,WeightIR*$Z309)+IF($AA309="",0,WeightIN*$AA309))/(IF($Y309="",0,WeightCX)+IF($Z309="",0,WeightIR)+IF($AA309="",0,WeightIN))))</f>
        <v/>
      </c>
      <c r="AC309" s="23" t="str">
        <f aca="false">IF($AB309="","",IF($AB309&gt;=BandExceeds,"Exceeds",IF($AB309&gt;=BandMeets,"Meets",IF($AB309&gt;=BandNI,"Needs improvement","Unsatisfactory"))))</f>
        <v/>
      </c>
      <c r="AD309" s="24" t="str">
        <f aca="false">IF($C309="","",IF(OR($K309="Yes",$R309="Yes",$W309="Yes"),"Yes","No"))</f>
        <v/>
      </c>
    </row>
    <row r="310" customFormat="false" ht="15" hidden="false" customHeight="false" outlineLevel="0" collapsed="false">
      <c r="A310" s="19"/>
      <c r="B310" s="20"/>
      <c r="C310" s="20"/>
      <c r="D310" s="20"/>
      <c r="E310" s="20"/>
      <c r="F310" s="21"/>
      <c r="G310" s="21"/>
      <c r="H310" s="21"/>
      <c r="I310" s="21"/>
      <c r="J310" s="21"/>
      <c r="K310" s="21"/>
      <c r="L310" s="21"/>
      <c r="M310" s="21"/>
      <c r="N310" s="21"/>
      <c r="O310" s="21"/>
      <c r="P310" s="21"/>
      <c r="Q310" s="21"/>
      <c r="R310" s="21"/>
      <c r="S310" s="21"/>
      <c r="T310" s="21"/>
      <c r="U310" s="21"/>
      <c r="V310" s="21"/>
      <c r="W310" s="21"/>
      <c r="X310" s="20"/>
      <c r="Y310" s="22" t="str">
        <f aca="false">IF(COUNTIF($F310:$J310,"Yes")+COUNTIF($F310:$J310,"No")=0,"",COUNTIF($F310:$J310,"Yes")/(COUNTIF($F310:$J310,"Yes")+COUNTIF($F310:$J310,"No")))</f>
        <v/>
      </c>
      <c r="Z310" s="22" t="str">
        <f aca="false">IF(COUNTIF($L310:$Q310,"Yes")+COUNTIF($L310:$Q310,"No")=0,"",COUNTIF($L310:$Q310,"Yes")/(COUNTIF($L310:$Q310,"Yes")+COUNTIF($L310:$Q310,"No")))</f>
        <v/>
      </c>
      <c r="AA310" s="22" t="str">
        <f aca="false">IF(COUNTIF($S310:$V310,"Yes")+COUNTIF($S310:$V310,"No")=0,"",COUNTIF($S310:$V310,"Yes")/(COUNTIF($S310:$V310,"Yes")+COUNTIF($S310:$V310,"No")))</f>
        <v/>
      </c>
      <c r="AB310" s="22" t="str">
        <f aca="false">IF(OR($C310="",IF($Y310="",0,WeightCX)+IF($Z310="",0,WeightIR)+IF($AA310="",0,WeightIN)=0),"",IF($AD310="Yes",0,(IF($Y310="",0,WeightCX*$Y310)+IF($Z310="",0,WeightIR*$Z310)+IF($AA310="",0,WeightIN*$AA310))/(IF($Y310="",0,WeightCX)+IF($Z310="",0,WeightIR)+IF($AA310="",0,WeightIN))))</f>
        <v/>
      </c>
      <c r="AC310" s="23" t="str">
        <f aca="false">IF($AB310="","",IF($AB310&gt;=BandExceeds,"Exceeds",IF($AB310&gt;=BandMeets,"Meets",IF($AB310&gt;=BandNI,"Needs improvement","Unsatisfactory"))))</f>
        <v/>
      </c>
      <c r="AD310" s="24" t="str">
        <f aca="false">IF($C310="","",IF(OR($K310="Yes",$R310="Yes",$W310="Yes"),"Yes","No"))</f>
        <v/>
      </c>
    </row>
    <row r="311" customFormat="false" ht="15" hidden="false" customHeight="false" outlineLevel="0" collapsed="false">
      <c r="A311" s="19"/>
      <c r="B311" s="20"/>
      <c r="C311" s="20"/>
      <c r="D311" s="20"/>
      <c r="E311" s="20"/>
      <c r="F311" s="21"/>
      <c r="G311" s="21"/>
      <c r="H311" s="21"/>
      <c r="I311" s="21"/>
      <c r="J311" s="21"/>
      <c r="K311" s="21"/>
      <c r="L311" s="21"/>
      <c r="M311" s="21"/>
      <c r="N311" s="21"/>
      <c r="O311" s="21"/>
      <c r="P311" s="21"/>
      <c r="Q311" s="21"/>
      <c r="R311" s="21"/>
      <c r="S311" s="21"/>
      <c r="T311" s="21"/>
      <c r="U311" s="21"/>
      <c r="V311" s="21"/>
      <c r="W311" s="21"/>
      <c r="X311" s="20"/>
      <c r="Y311" s="22" t="str">
        <f aca="false">IF(COUNTIF($F311:$J311,"Yes")+COUNTIF($F311:$J311,"No")=0,"",COUNTIF($F311:$J311,"Yes")/(COUNTIF($F311:$J311,"Yes")+COUNTIF($F311:$J311,"No")))</f>
        <v/>
      </c>
      <c r="Z311" s="22" t="str">
        <f aca="false">IF(COUNTIF($L311:$Q311,"Yes")+COUNTIF($L311:$Q311,"No")=0,"",COUNTIF($L311:$Q311,"Yes")/(COUNTIF($L311:$Q311,"Yes")+COUNTIF($L311:$Q311,"No")))</f>
        <v/>
      </c>
      <c r="AA311" s="22" t="str">
        <f aca="false">IF(COUNTIF($S311:$V311,"Yes")+COUNTIF($S311:$V311,"No")=0,"",COUNTIF($S311:$V311,"Yes")/(COUNTIF($S311:$V311,"Yes")+COUNTIF($S311:$V311,"No")))</f>
        <v/>
      </c>
      <c r="AB311" s="22" t="str">
        <f aca="false">IF(OR($C311="",IF($Y311="",0,WeightCX)+IF($Z311="",0,WeightIR)+IF($AA311="",0,WeightIN)=0),"",IF($AD311="Yes",0,(IF($Y311="",0,WeightCX*$Y311)+IF($Z311="",0,WeightIR*$Z311)+IF($AA311="",0,WeightIN*$AA311))/(IF($Y311="",0,WeightCX)+IF($Z311="",0,WeightIR)+IF($AA311="",0,WeightIN))))</f>
        <v/>
      </c>
      <c r="AC311" s="23" t="str">
        <f aca="false">IF($AB311="","",IF($AB311&gt;=BandExceeds,"Exceeds",IF($AB311&gt;=BandMeets,"Meets",IF($AB311&gt;=BandNI,"Needs improvement","Unsatisfactory"))))</f>
        <v/>
      </c>
      <c r="AD311" s="24" t="str">
        <f aca="false">IF($C311="","",IF(OR($K311="Yes",$R311="Yes",$W311="Yes"),"Yes","No"))</f>
        <v/>
      </c>
    </row>
    <row r="312" customFormat="false" ht="15" hidden="false" customHeight="false" outlineLevel="0" collapsed="false">
      <c r="A312" s="19"/>
      <c r="B312" s="20"/>
      <c r="C312" s="20"/>
      <c r="D312" s="20"/>
      <c r="E312" s="20"/>
      <c r="F312" s="21"/>
      <c r="G312" s="21"/>
      <c r="H312" s="21"/>
      <c r="I312" s="21"/>
      <c r="J312" s="21"/>
      <c r="K312" s="21"/>
      <c r="L312" s="21"/>
      <c r="M312" s="21"/>
      <c r="N312" s="21"/>
      <c r="O312" s="21"/>
      <c r="P312" s="21"/>
      <c r="Q312" s="21"/>
      <c r="R312" s="21"/>
      <c r="S312" s="21"/>
      <c r="T312" s="21"/>
      <c r="U312" s="21"/>
      <c r="V312" s="21"/>
      <c r="W312" s="21"/>
      <c r="X312" s="20"/>
      <c r="Y312" s="22" t="str">
        <f aca="false">IF(COUNTIF($F312:$J312,"Yes")+COUNTIF($F312:$J312,"No")=0,"",COUNTIF($F312:$J312,"Yes")/(COUNTIF($F312:$J312,"Yes")+COUNTIF($F312:$J312,"No")))</f>
        <v/>
      </c>
      <c r="Z312" s="22" t="str">
        <f aca="false">IF(COUNTIF($L312:$Q312,"Yes")+COUNTIF($L312:$Q312,"No")=0,"",COUNTIF($L312:$Q312,"Yes")/(COUNTIF($L312:$Q312,"Yes")+COUNTIF($L312:$Q312,"No")))</f>
        <v/>
      </c>
      <c r="AA312" s="22" t="str">
        <f aca="false">IF(COUNTIF($S312:$V312,"Yes")+COUNTIF($S312:$V312,"No")=0,"",COUNTIF($S312:$V312,"Yes")/(COUNTIF($S312:$V312,"Yes")+COUNTIF($S312:$V312,"No")))</f>
        <v/>
      </c>
      <c r="AB312" s="22" t="str">
        <f aca="false">IF(OR($C312="",IF($Y312="",0,WeightCX)+IF($Z312="",0,WeightIR)+IF($AA312="",0,WeightIN)=0),"",IF($AD312="Yes",0,(IF($Y312="",0,WeightCX*$Y312)+IF($Z312="",0,WeightIR*$Z312)+IF($AA312="",0,WeightIN*$AA312))/(IF($Y312="",0,WeightCX)+IF($Z312="",0,WeightIR)+IF($AA312="",0,WeightIN))))</f>
        <v/>
      </c>
      <c r="AC312" s="23" t="str">
        <f aca="false">IF($AB312="","",IF($AB312&gt;=BandExceeds,"Exceeds",IF($AB312&gt;=BandMeets,"Meets",IF($AB312&gt;=BandNI,"Needs improvement","Unsatisfactory"))))</f>
        <v/>
      </c>
      <c r="AD312" s="24" t="str">
        <f aca="false">IF($C312="","",IF(OR($K312="Yes",$R312="Yes",$W312="Yes"),"Yes","No"))</f>
        <v/>
      </c>
    </row>
    <row r="313" customFormat="false" ht="15" hidden="false" customHeight="false" outlineLevel="0" collapsed="false">
      <c r="A313" s="19"/>
      <c r="B313" s="20"/>
      <c r="C313" s="20"/>
      <c r="D313" s="20"/>
      <c r="E313" s="20"/>
      <c r="F313" s="21"/>
      <c r="G313" s="21"/>
      <c r="H313" s="21"/>
      <c r="I313" s="21"/>
      <c r="J313" s="21"/>
      <c r="K313" s="21"/>
      <c r="L313" s="21"/>
      <c r="M313" s="21"/>
      <c r="N313" s="21"/>
      <c r="O313" s="21"/>
      <c r="P313" s="21"/>
      <c r="Q313" s="21"/>
      <c r="R313" s="21"/>
      <c r="S313" s="21"/>
      <c r="T313" s="21"/>
      <c r="U313" s="21"/>
      <c r="V313" s="21"/>
      <c r="W313" s="21"/>
      <c r="X313" s="20"/>
      <c r="Y313" s="22" t="str">
        <f aca="false">IF(COUNTIF($F313:$J313,"Yes")+COUNTIF($F313:$J313,"No")=0,"",COUNTIF($F313:$J313,"Yes")/(COUNTIF($F313:$J313,"Yes")+COUNTIF($F313:$J313,"No")))</f>
        <v/>
      </c>
      <c r="Z313" s="22" t="str">
        <f aca="false">IF(COUNTIF($L313:$Q313,"Yes")+COUNTIF($L313:$Q313,"No")=0,"",COUNTIF($L313:$Q313,"Yes")/(COUNTIF($L313:$Q313,"Yes")+COUNTIF($L313:$Q313,"No")))</f>
        <v/>
      </c>
      <c r="AA313" s="22" t="str">
        <f aca="false">IF(COUNTIF($S313:$V313,"Yes")+COUNTIF($S313:$V313,"No")=0,"",COUNTIF($S313:$V313,"Yes")/(COUNTIF($S313:$V313,"Yes")+COUNTIF($S313:$V313,"No")))</f>
        <v/>
      </c>
      <c r="AB313" s="22" t="str">
        <f aca="false">IF(OR($C313="",IF($Y313="",0,WeightCX)+IF($Z313="",0,WeightIR)+IF($AA313="",0,WeightIN)=0),"",IF($AD313="Yes",0,(IF($Y313="",0,WeightCX*$Y313)+IF($Z313="",0,WeightIR*$Z313)+IF($AA313="",0,WeightIN*$AA313))/(IF($Y313="",0,WeightCX)+IF($Z313="",0,WeightIR)+IF($AA313="",0,WeightIN))))</f>
        <v/>
      </c>
      <c r="AC313" s="23" t="str">
        <f aca="false">IF($AB313="","",IF($AB313&gt;=BandExceeds,"Exceeds",IF($AB313&gt;=BandMeets,"Meets",IF($AB313&gt;=BandNI,"Needs improvement","Unsatisfactory"))))</f>
        <v/>
      </c>
      <c r="AD313" s="24" t="str">
        <f aca="false">IF($C313="","",IF(OR($K313="Yes",$R313="Yes",$W313="Yes"),"Yes","No"))</f>
        <v/>
      </c>
    </row>
    <row r="314" customFormat="false" ht="15" hidden="false" customHeight="false" outlineLevel="0" collapsed="false">
      <c r="A314" s="19"/>
      <c r="B314" s="20"/>
      <c r="C314" s="20"/>
      <c r="D314" s="20"/>
      <c r="E314" s="20"/>
      <c r="F314" s="21"/>
      <c r="G314" s="21"/>
      <c r="H314" s="21"/>
      <c r="I314" s="21"/>
      <c r="J314" s="21"/>
      <c r="K314" s="21"/>
      <c r="L314" s="21"/>
      <c r="M314" s="21"/>
      <c r="N314" s="21"/>
      <c r="O314" s="21"/>
      <c r="P314" s="21"/>
      <c r="Q314" s="21"/>
      <c r="R314" s="21"/>
      <c r="S314" s="21"/>
      <c r="T314" s="21"/>
      <c r="U314" s="21"/>
      <c r="V314" s="21"/>
      <c r="W314" s="21"/>
      <c r="X314" s="20"/>
      <c r="Y314" s="22" t="str">
        <f aca="false">IF(COUNTIF($F314:$J314,"Yes")+COUNTIF($F314:$J314,"No")=0,"",COUNTIF($F314:$J314,"Yes")/(COUNTIF($F314:$J314,"Yes")+COUNTIF($F314:$J314,"No")))</f>
        <v/>
      </c>
      <c r="Z314" s="22" t="str">
        <f aca="false">IF(COUNTIF($L314:$Q314,"Yes")+COUNTIF($L314:$Q314,"No")=0,"",COUNTIF($L314:$Q314,"Yes")/(COUNTIF($L314:$Q314,"Yes")+COUNTIF($L314:$Q314,"No")))</f>
        <v/>
      </c>
      <c r="AA314" s="22" t="str">
        <f aca="false">IF(COUNTIF($S314:$V314,"Yes")+COUNTIF($S314:$V314,"No")=0,"",COUNTIF($S314:$V314,"Yes")/(COUNTIF($S314:$V314,"Yes")+COUNTIF($S314:$V314,"No")))</f>
        <v/>
      </c>
      <c r="AB314" s="22" t="str">
        <f aca="false">IF(OR($C314="",IF($Y314="",0,WeightCX)+IF($Z314="",0,WeightIR)+IF($AA314="",0,WeightIN)=0),"",IF($AD314="Yes",0,(IF($Y314="",0,WeightCX*$Y314)+IF($Z314="",0,WeightIR*$Z314)+IF($AA314="",0,WeightIN*$AA314))/(IF($Y314="",0,WeightCX)+IF($Z314="",0,WeightIR)+IF($AA314="",0,WeightIN))))</f>
        <v/>
      </c>
      <c r="AC314" s="23" t="str">
        <f aca="false">IF($AB314="","",IF($AB314&gt;=BandExceeds,"Exceeds",IF($AB314&gt;=BandMeets,"Meets",IF($AB314&gt;=BandNI,"Needs improvement","Unsatisfactory"))))</f>
        <v/>
      </c>
      <c r="AD314" s="24" t="str">
        <f aca="false">IF($C314="","",IF(OR($K314="Yes",$R314="Yes",$W314="Yes"),"Yes","No"))</f>
        <v/>
      </c>
    </row>
    <row r="315" customFormat="false" ht="15" hidden="false" customHeight="false" outlineLevel="0" collapsed="false">
      <c r="A315" s="19"/>
      <c r="B315" s="20"/>
      <c r="C315" s="20"/>
      <c r="D315" s="20"/>
      <c r="E315" s="20"/>
      <c r="F315" s="21"/>
      <c r="G315" s="21"/>
      <c r="H315" s="21"/>
      <c r="I315" s="21"/>
      <c r="J315" s="21"/>
      <c r="K315" s="21"/>
      <c r="L315" s="21"/>
      <c r="M315" s="21"/>
      <c r="N315" s="21"/>
      <c r="O315" s="21"/>
      <c r="P315" s="21"/>
      <c r="Q315" s="21"/>
      <c r="R315" s="21"/>
      <c r="S315" s="21"/>
      <c r="T315" s="21"/>
      <c r="U315" s="21"/>
      <c r="V315" s="21"/>
      <c r="W315" s="21"/>
      <c r="X315" s="20"/>
      <c r="Y315" s="22" t="str">
        <f aca="false">IF(COUNTIF($F315:$J315,"Yes")+COUNTIF($F315:$J315,"No")=0,"",COUNTIF($F315:$J315,"Yes")/(COUNTIF($F315:$J315,"Yes")+COUNTIF($F315:$J315,"No")))</f>
        <v/>
      </c>
      <c r="Z315" s="22" t="str">
        <f aca="false">IF(COUNTIF($L315:$Q315,"Yes")+COUNTIF($L315:$Q315,"No")=0,"",COUNTIF($L315:$Q315,"Yes")/(COUNTIF($L315:$Q315,"Yes")+COUNTIF($L315:$Q315,"No")))</f>
        <v/>
      </c>
      <c r="AA315" s="22" t="str">
        <f aca="false">IF(COUNTIF($S315:$V315,"Yes")+COUNTIF($S315:$V315,"No")=0,"",COUNTIF($S315:$V315,"Yes")/(COUNTIF($S315:$V315,"Yes")+COUNTIF($S315:$V315,"No")))</f>
        <v/>
      </c>
      <c r="AB315" s="22" t="str">
        <f aca="false">IF(OR($C315="",IF($Y315="",0,WeightCX)+IF($Z315="",0,WeightIR)+IF($AA315="",0,WeightIN)=0),"",IF($AD315="Yes",0,(IF($Y315="",0,WeightCX*$Y315)+IF($Z315="",0,WeightIR*$Z315)+IF($AA315="",0,WeightIN*$AA315))/(IF($Y315="",0,WeightCX)+IF($Z315="",0,WeightIR)+IF($AA315="",0,WeightIN))))</f>
        <v/>
      </c>
      <c r="AC315" s="23" t="str">
        <f aca="false">IF($AB315="","",IF($AB315&gt;=BandExceeds,"Exceeds",IF($AB315&gt;=BandMeets,"Meets",IF($AB315&gt;=BandNI,"Needs improvement","Unsatisfactory"))))</f>
        <v/>
      </c>
      <c r="AD315" s="24" t="str">
        <f aca="false">IF($C315="","",IF(OR($K315="Yes",$R315="Yes",$W315="Yes"),"Yes","No"))</f>
        <v/>
      </c>
    </row>
    <row r="316" customFormat="false" ht="15" hidden="false" customHeight="false" outlineLevel="0" collapsed="false">
      <c r="A316" s="19"/>
      <c r="B316" s="20"/>
      <c r="C316" s="20"/>
      <c r="D316" s="20"/>
      <c r="E316" s="20"/>
      <c r="F316" s="21"/>
      <c r="G316" s="21"/>
      <c r="H316" s="21"/>
      <c r="I316" s="21"/>
      <c r="J316" s="21"/>
      <c r="K316" s="21"/>
      <c r="L316" s="21"/>
      <c r="M316" s="21"/>
      <c r="N316" s="21"/>
      <c r="O316" s="21"/>
      <c r="P316" s="21"/>
      <c r="Q316" s="21"/>
      <c r="R316" s="21"/>
      <c r="S316" s="21"/>
      <c r="T316" s="21"/>
      <c r="U316" s="21"/>
      <c r="V316" s="21"/>
      <c r="W316" s="21"/>
      <c r="X316" s="20"/>
      <c r="Y316" s="22" t="str">
        <f aca="false">IF(COUNTIF($F316:$J316,"Yes")+COUNTIF($F316:$J316,"No")=0,"",COUNTIF($F316:$J316,"Yes")/(COUNTIF($F316:$J316,"Yes")+COUNTIF($F316:$J316,"No")))</f>
        <v/>
      </c>
      <c r="Z316" s="22" t="str">
        <f aca="false">IF(COUNTIF($L316:$Q316,"Yes")+COUNTIF($L316:$Q316,"No")=0,"",COUNTIF($L316:$Q316,"Yes")/(COUNTIF($L316:$Q316,"Yes")+COUNTIF($L316:$Q316,"No")))</f>
        <v/>
      </c>
      <c r="AA316" s="22" t="str">
        <f aca="false">IF(COUNTIF($S316:$V316,"Yes")+COUNTIF($S316:$V316,"No")=0,"",COUNTIF($S316:$V316,"Yes")/(COUNTIF($S316:$V316,"Yes")+COUNTIF($S316:$V316,"No")))</f>
        <v/>
      </c>
      <c r="AB316" s="22" t="str">
        <f aca="false">IF(OR($C316="",IF($Y316="",0,WeightCX)+IF($Z316="",0,WeightIR)+IF($AA316="",0,WeightIN)=0),"",IF($AD316="Yes",0,(IF($Y316="",0,WeightCX*$Y316)+IF($Z316="",0,WeightIR*$Z316)+IF($AA316="",0,WeightIN*$AA316))/(IF($Y316="",0,WeightCX)+IF($Z316="",0,WeightIR)+IF($AA316="",0,WeightIN))))</f>
        <v/>
      </c>
      <c r="AC316" s="23" t="str">
        <f aca="false">IF($AB316="","",IF($AB316&gt;=BandExceeds,"Exceeds",IF($AB316&gt;=BandMeets,"Meets",IF($AB316&gt;=BandNI,"Needs improvement","Unsatisfactory"))))</f>
        <v/>
      </c>
      <c r="AD316" s="24" t="str">
        <f aca="false">IF($C316="","",IF(OR($K316="Yes",$R316="Yes",$W316="Yes"),"Yes","No"))</f>
        <v/>
      </c>
    </row>
    <row r="317" customFormat="false" ht="15" hidden="false" customHeight="false" outlineLevel="0" collapsed="false">
      <c r="A317" s="19"/>
      <c r="B317" s="20"/>
      <c r="C317" s="20"/>
      <c r="D317" s="20"/>
      <c r="E317" s="20"/>
      <c r="F317" s="21"/>
      <c r="G317" s="21"/>
      <c r="H317" s="21"/>
      <c r="I317" s="21"/>
      <c r="J317" s="21"/>
      <c r="K317" s="21"/>
      <c r="L317" s="21"/>
      <c r="M317" s="21"/>
      <c r="N317" s="21"/>
      <c r="O317" s="21"/>
      <c r="P317" s="21"/>
      <c r="Q317" s="21"/>
      <c r="R317" s="21"/>
      <c r="S317" s="21"/>
      <c r="T317" s="21"/>
      <c r="U317" s="21"/>
      <c r="V317" s="21"/>
      <c r="W317" s="21"/>
      <c r="X317" s="20"/>
      <c r="Y317" s="22" t="str">
        <f aca="false">IF(COUNTIF($F317:$J317,"Yes")+COUNTIF($F317:$J317,"No")=0,"",COUNTIF($F317:$J317,"Yes")/(COUNTIF($F317:$J317,"Yes")+COUNTIF($F317:$J317,"No")))</f>
        <v/>
      </c>
      <c r="Z317" s="22" t="str">
        <f aca="false">IF(COUNTIF($L317:$Q317,"Yes")+COUNTIF($L317:$Q317,"No")=0,"",COUNTIF($L317:$Q317,"Yes")/(COUNTIF($L317:$Q317,"Yes")+COUNTIF($L317:$Q317,"No")))</f>
        <v/>
      </c>
      <c r="AA317" s="22" t="str">
        <f aca="false">IF(COUNTIF($S317:$V317,"Yes")+COUNTIF($S317:$V317,"No")=0,"",COUNTIF($S317:$V317,"Yes")/(COUNTIF($S317:$V317,"Yes")+COUNTIF($S317:$V317,"No")))</f>
        <v/>
      </c>
      <c r="AB317" s="22" t="str">
        <f aca="false">IF(OR($C317="",IF($Y317="",0,WeightCX)+IF($Z317="",0,WeightIR)+IF($AA317="",0,WeightIN)=0),"",IF($AD317="Yes",0,(IF($Y317="",0,WeightCX*$Y317)+IF($Z317="",0,WeightIR*$Z317)+IF($AA317="",0,WeightIN*$AA317))/(IF($Y317="",0,WeightCX)+IF($Z317="",0,WeightIR)+IF($AA317="",0,WeightIN))))</f>
        <v/>
      </c>
      <c r="AC317" s="23" t="str">
        <f aca="false">IF($AB317="","",IF($AB317&gt;=BandExceeds,"Exceeds",IF($AB317&gt;=BandMeets,"Meets",IF($AB317&gt;=BandNI,"Needs improvement","Unsatisfactory"))))</f>
        <v/>
      </c>
      <c r="AD317" s="24" t="str">
        <f aca="false">IF($C317="","",IF(OR($K317="Yes",$R317="Yes",$W317="Yes"),"Yes","No"))</f>
        <v/>
      </c>
    </row>
    <row r="318" customFormat="false" ht="15" hidden="false" customHeight="false" outlineLevel="0" collapsed="false">
      <c r="A318" s="19"/>
      <c r="B318" s="20"/>
      <c r="C318" s="20"/>
      <c r="D318" s="20"/>
      <c r="E318" s="20"/>
      <c r="F318" s="21"/>
      <c r="G318" s="21"/>
      <c r="H318" s="21"/>
      <c r="I318" s="21"/>
      <c r="J318" s="21"/>
      <c r="K318" s="21"/>
      <c r="L318" s="21"/>
      <c r="M318" s="21"/>
      <c r="N318" s="21"/>
      <c r="O318" s="21"/>
      <c r="P318" s="21"/>
      <c r="Q318" s="21"/>
      <c r="R318" s="21"/>
      <c r="S318" s="21"/>
      <c r="T318" s="21"/>
      <c r="U318" s="21"/>
      <c r="V318" s="21"/>
      <c r="W318" s="21"/>
      <c r="X318" s="20"/>
      <c r="Y318" s="22" t="str">
        <f aca="false">IF(COUNTIF($F318:$J318,"Yes")+COUNTIF($F318:$J318,"No")=0,"",COUNTIF($F318:$J318,"Yes")/(COUNTIF($F318:$J318,"Yes")+COUNTIF($F318:$J318,"No")))</f>
        <v/>
      </c>
      <c r="Z318" s="22" t="str">
        <f aca="false">IF(COUNTIF($L318:$Q318,"Yes")+COUNTIF($L318:$Q318,"No")=0,"",COUNTIF($L318:$Q318,"Yes")/(COUNTIF($L318:$Q318,"Yes")+COUNTIF($L318:$Q318,"No")))</f>
        <v/>
      </c>
      <c r="AA318" s="22" t="str">
        <f aca="false">IF(COUNTIF($S318:$V318,"Yes")+COUNTIF($S318:$V318,"No")=0,"",COUNTIF($S318:$V318,"Yes")/(COUNTIF($S318:$V318,"Yes")+COUNTIF($S318:$V318,"No")))</f>
        <v/>
      </c>
      <c r="AB318" s="22" t="str">
        <f aca="false">IF(OR($C318="",IF($Y318="",0,WeightCX)+IF($Z318="",0,WeightIR)+IF($AA318="",0,WeightIN)=0),"",IF($AD318="Yes",0,(IF($Y318="",0,WeightCX*$Y318)+IF($Z318="",0,WeightIR*$Z318)+IF($AA318="",0,WeightIN*$AA318))/(IF($Y318="",0,WeightCX)+IF($Z318="",0,WeightIR)+IF($AA318="",0,WeightIN))))</f>
        <v/>
      </c>
      <c r="AC318" s="23" t="str">
        <f aca="false">IF($AB318="","",IF($AB318&gt;=BandExceeds,"Exceeds",IF($AB318&gt;=BandMeets,"Meets",IF($AB318&gt;=BandNI,"Needs improvement","Unsatisfactory"))))</f>
        <v/>
      </c>
      <c r="AD318" s="24" t="str">
        <f aca="false">IF($C318="","",IF(OR($K318="Yes",$R318="Yes",$W318="Yes"),"Yes","No"))</f>
        <v/>
      </c>
    </row>
    <row r="319" customFormat="false" ht="15" hidden="false" customHeight="false" outlineLevel="0" collapsed="false">
      <c r="A319" s="19"/>
      <c r="B319" s="20"/>
      <c r="C319" s="20"/>
      <c r="D319" s="20"/>
      <c r="E319" s="20"/>
      <c r="F319" s="21"/>
      <c r="G319" s="21"/>
      <c r="H319" s="21"/>
      <c r="I319" s="21"/>
      <c r="J319" s="21"/>
      <c r="K319" s="21"/>
      <c r="L319" s="21"/>
      <c r="M319" s="21"/>
      <c r="N319" s="21"/>
      <c r="O319" s="21"/>
      <c r="P319" s="21"/>
      <c r="Q319" s="21"/>
      <c r="R319" s="21"/>
      <c r="S319" s="21"/>
      <c r="T319" s="21"/>
      <c r="U319" s="21"/>
      <c r="V319" s="21"/>
      <c r="W319" s="21"/>
      <c r="X319" s="20"/>
      <c r="Y319" s="22" t="str">
        <f aca="false">IF(COUNTIF($F319:$J319,"Yes")+COUNTIF($F319:$J319,"No")=0,"",COUNTIF($F319:$J319,"Yes")/(COUNTIF($F319:$J319,"Yes")+COUNTIF($F319:$J319,"No")))</f>
        <v/>
      </c>
      <c r="Z319" s="22" t="str">
        <f aca="false">IF(COUNTIF($L319:$Q319,"Yes")+COUNTIF($L319:$Q319,"No")=0,"",COUNTIF($L319:$Q319,"Yes")/(COUNTIF($L319:$Q319,"Yes")+COUNTIF($L319:$Q319,"No")))</f>
        <v/>
      </c>
      <c r="AA319" s="22" t="str">
        <f aca="false">IF(COUNTIF($S319:$V319,"Yes")+COUNTIF($S319:$V319,"No")=0,"",COUNTIF($S319:$V319,"Yes")/(COUNTIF($S319:$V319,"Yes")+COUNTIF($S319:$V319,"No")))</f>
        <v/>
      </c>
      <c r="AB319" s="22" t="str">
        <f aca="false">IF(OR($C319="",IF($Y319="",0,WeightCX)+IF($Z319="",0,WeightIR)+IF($AA319="",0,WeightIN)=0),"",IF($AD319="Yes",0,(IF($Y319="",0,WeightCX*$Y319)+IF($Z319="",0,WeightIR*$Z319)+IF($AA319="",0,WeightIN*$AA319))/(IF($Y319="",0,WeightCX)+IF($Z319="",0,WeightIR)+IF($AA319="",0,WeightIN))))</f>
        <v/>
      </c>
      <c r="AC319" s="23" t="str">
        <f aca="false">IF($AB319="","",IF($AB319&gt;=BandExceeds,"Exceeds",IF($AB319&gt;=BandMeets,"Meets",IF($AB319&gt;=BandNI,"Needs improvement","Unsatisfactory"))))</f>
        <v/>
      </c>
      <c r="AD319" s="24" t="str">
        <f aca="false">IF($C319="","",IF(OR($K319="Yes",$R319="Yes",$W319="Yes"),"Yes","No"))</f>
        <v/>
      </c>
    </row>
    <row r="320" customFormat="false" ht="15" hidden="false" customHeight="false" outlineLevel="0" collapsed="false">
      <c r="A320" s="19"/>
      <c r="B320" s="20"/>
      <c r="C320" s="20"/>
      <c r="D320" s="20"/>
      <c r="E320" s="20"/>
      <c r="F320" s="21"/>
      <c r="G320" s="21"/>
      <c r="H320" s="21"/>
      <c r="I320" s="21"/>
      <c r="J320" s="21"/>
      <c r="K320" s="21"/>
      <c r="L320" s="21"/>
      <c r="M320" s="21"/>
      <c r="N320" s="21"/>
      <c r="O320" s="21"/>
      <c r="P320" s="21"/>
      <c r="Q320" s="21"/>
      <c r="R320" s="21"/>
      <c r="S320" s="21"/>
      <c r="T320" s="21"/>
      <c r="U320" s="21"/>
      <c r="V320" s="21"/>
      <c r="W320" s="21"/>
      <c r="X320" s="20"/>
      <c r="Y320" s="22" t="str">
        <f aca="false">IF(COUNTIF($F320:$J320,"Yes")+COUNTIF($F320:$J320,"No")=0,"",COUNTIF($F320:$J320,"Yes")/(COUNTIF($F320:$J320,"Yes")+COUNTIF($F320:$J320,"No")))</f>
        <v/>
      </c>
      <c r="Z320" s="22" t="str">
        <f aca="false">IF(COUNTIF($L320:$Q320,"Yes")+COUNTIF($L320:$Q320,"No")=0,"",COUNTIF($L320:$Q320,"Yes")/(COUNTIF($L320:$Q320,"Yes")+COUNTIF($L320:$Q320,"No")))</f>
        <v/>
      </c>
      <c r="AA320" s="22" t="str">
        <f aca="false">IF(COUNTIF($S320:$V320,"Yes")+COUNTIF($S320:$V320,"No")=0,"",COUNTIF($S320:$V320,"Yes")/(COUNTIF($S320:$V320,"Yes")+COUNTIF($S320:$V320,"No")))</f>
        <v/>
      </c>
      <c r="AB320" s="22" t="str">
        <f aca="false">IF(OR($C320="",IF($Y320="",0,WeightCX)+IF($Z320="",0,WeightIR)+IF($AA320="",0,WeightIN)=0),"",IF($AD320="Yes",0,(IF($Y320="",0,WeightCX*$Y320)+IF($Z320="",0,WeightIR*$Z320)+IF($AA320="",0,WeightIN*$AA320))/(IF($Y320="",0,WeightCX)+IF($Z320="",0,WeightIR)+IF($AA320="",0,WeightIN))))</f>
        <v/>
      </c>
      <c r="AC320" s="23" t="str">
        <f aca="false">IF($AB320="","",IF($AB320&gt;=BandExceeds,"Exceeds",IF($AB320&gt;=BandMeets,"Meets",IF($AB320&gt;=BandNI,"Needs improvement","Unsatisfactory"))))</f>
        <v/>
      </c>
      <c r="AD320" s="24" t="str">
        <f aca="false">IF($C320="","",IF(OR($K320="Yes",$R320="Yes",$W320="Yes"),"Yes","No"))</f>
        <v/>
      </c>
    </row>
    <row r="321" customFormat="false" ht="15" hidden="false" customHeight="false" outlineLevel="0" collapsed="false">
      <c r="A321" s="19"/>
      <c r="B321" s="20"/>
      <c r="C321" s="20"/>
      <c r="D321" s="20"/>
      <c r="E321" s="20"/>
      <c r="F321" s="21"/>
      <c r="G321" s="21"/>
      <c r="H321" s="21"/>
      <c r="I321" s="21"/>
      <c r="J321" s="21"/>
      <c r="K321" s="21"/>
      <c r="L321" s="21"/>
      <c r="M321" s="21"/>
      <c r="N321" s="21"/>
      <c r="O321" s="21"/>
      <c r="P321" s="21"/>
      <c r="Q321" s="21"/>
      <c r="R321" s="21"/>
      <c r="S321" s="21"/>
      <c r="T321" s="21"/>
      <c r="U321" s="21"/>
      <c r="V321" s="21"/>
      <c r="W321" s="21"/>
      <c r="X321" s="20"/>
      <c r="Y321" s="22" t="str">
        <f aca="false">IF(COUNTIF($F321:$J321,"Yes")+COUNTIF($F321:$J321,"No")=0,"",COUNTIF($F321:$J321,"Yes")/(COUNTIF($F321:$J321,"Yes")+COUNTIF($F321:$J321,"No")))</f>
        <v/>
      </c>
      <c r="Z321" s="22" t="str">
        <f aca="false">IF(COUNTIF($L321:$Q321,"Yes")+COUNTIF($L321:$Q321,"No")=0,"",COUNTIF($L321:$Q321,"Yes")/(COUNTIF($L321:$Q321,"Yes")+COUNTIF($L321:$Q321,"No")))</f>
        <v/>
      </c>
      <c r="AA321" s="22" t="str">
        <f aca="false">IF(COUNTIF($S321:$V321,"Yes")+COUNTIF($S321:$V321,"No")=0,"",COUNTIF($S321:$V321,"Yes")/(COUNTIF($S321:$V321,"Yes")+COUNTIF($S321:$V321,"No")))</f>
        <v/>
      </c>
      <c r="AB321" s="22" t="str">
        <f aca="false">IF(OR($C321="",IF($Y321="",0,WeightCX)+IF($Z321="",0,WeightIR)+IF($AA321="",0,WeightIN)=0),"",IF($AD321="Yes",0,(IF($Y321="",0,WeightCX*$Y321)+IF($Z321="",0,WeightIR*$Z321)+IF($AA321="",0,WeightIN*$AA321))/(IF($Y321="",0,WeightCX)+IF($Z321="",0,WeightIR)+IF($AA321="",0,WeightIN))))</f>
        <v/>
      </c>
      <c r="AC321" s="23" t="str">
        <f aca="false">IF($AB321="","",IF($AB321&gt;=BandExceeds,"Exceeds",IF($AB321&gt;=BandMeets,"Meets",IF($AB321&gt;=BandNI,"Needs improvement","Unsatisfactory"))))</f>
        <v/>
      </c>
      <c r="AD321" s="24" t="str">
        <f aca="false">IF($C321="","",IF(OR($K321="Yes",$R321="Yes",$W321="Yes"),"Yes","No"))</f>
        <v/>
      </c>
    </row>
    <row r="322" customFormat="false" ht="15" hidden="false" customHeight="false" outlineLevel="0" collapsed="false">
      <c r="A322" s="19"/>
      <c r="B322" s="20"/>
      <c r="C322" s="20"/>
      <c r="D322" s="20"/>
      <c r="E322" s="20"/>
      <c r="F322" s="21"/>
      <c r="G322" s="21"/>
      <c r="H322" s="21"/>
      <c r="I322" s="21"/>
      <c r="J322" s="21"/>
      <c r="K322" s="21"/>
      <c r="L322" s="21"/>
      <c r="M322" s="21"/>
      <c r="N322" s="21"/>
      <c r="O322" s="21"/>
      <c r="P322" s="21"/>
      <c r="Q322" s="21"/>
      <c r="R322" s="21"/>
      <c r="S322" s="21"/>
      <c r="T322" s="21"/>
      <c r="U322" s="21"/>
      <c r="V322" s="21"/>
      <c r="W322" s="21"/>
      <c r="X322" s="20"/>
      <c r="Y322" s="22" t="str">
        <f aca="false">IF(COUNTIF($F322:$J322,"Yes")+COUNTIF($F322:$J322,"No")=0,"",COUNTIF($F322:$J322,"Yes")/(COUNTIF($F322:$J322,"Yes")+COUNTIF($F322:$J322,"No")))</f>
        <v/>
      </c>
      <c r="Z322" s="22" t="str">
        <f aca="false">IF(COUNTIF($L322:$Q322,"Yes")+COUNTIF($L322:$Q322,"No")=0,"",COUNTIF($L322:$Q322,"Yes")/(COUNTIF($L322:$Q322,"Yes")+COUNTIF($L322:$Q322,"No")))</f>
        <v/>
      </c>
      <c r="AA322" s="22" t="str">
        <f aca="false">IF(COUNTIF($S322:$V322,"Yes")+COUNTIF($S322:$V322,"No")=0,"",COUNTIF($S322:$V322,"Yes")/(COUNTIF($S322:$V322,"Yes")+COUNTIF($S322:$V322,"No")))</f>
        <v/>
      </c>
      <c r="AB322" s="22" t="str">
        <f aca="false">IF(OR($C322="",IF($Y322="",0,WeightCX)+IF($Z322="",0,WeightIR)+IF($AA322="",0,WeightIN)=0),"",IF($AD322="Yes",0,(IF($Y322="",0,WeightCX*$Y322)+IF($Z322="",0,WeightIR*$Z322)+IF($AA322="",0,WeightIN*$AA322))/(IF($Y322="",0,WeightCX)+IF($Z322="",0,WeightIR)+IF($AA322="",0,WeightIN))))</f>
        <v/>
      </c>
      <c r="AC322" s="23" t="str">
        <f aca="false">IF($AB322="","",IF($AB322&gt;=BandExceeds,"Exceeds",IF($AB322&gt;=BandMeets,"Meets",IF($AB322&gt;=BandNI,"Needs improvement","Unsatisfactory"))))</f>
        <v/>
      </c>
      <c r="AD322" s="24" t="str">
        <f aca="false">IF($C322="","",IF(OR($K322="Yes",$R322="Yes",$W322="Yes"),"Yes","No"))</f>
        <v/>
      </c>
    </row>
    <row r="323" customFormat="false" ht="15" hidden="false" customHeight="false" outlineLevel="0" collapsed="false">
      <c r="A323" s="19"/>
      <c r="B323" s="20"/>
      <c r="C323" s="20"/>
      <c r="D323" s="20"/>
      <c r="E323" s="20"/>
      <c r="F323" s="21"/>
      <c r="G323" s="21"/>
      <c r="H323" s="21"/>
      <c r="I323" s="21"/>
      <c r="J323" s="21"/>
      <c r="K323" s="21"/>
      <c r="L323" s="21"/>
      <c r="M323" s="21"/>
      <c r="N323" s="21"/>
      <c r="O323" s="21"/>
      <c r="P323" s="21"/>
      <c r="Q323" s="21"/>
      <c r="R323" s="21"/>
      <c r="S323" s="21"/>
      <c r="T323" s="21"/>
      <c r="U323" s="21"/>
      <c r="V323" s="21"/>
      <c r="W323" s="21"/>
      <c r="X323" s="20"/>
      <c r="Y323" s="22" t="str">
        <f aca="false">IF(COUNTIF($F323:$J323,"Yes")+COUNTIF($F323:$J323,"No")=0,"",COUNTIF($F323:$J323,"Yes")/(COUNTIF($F323:$J323,"Yes")+COUNTIF($F323:$J323,"No")))</f>
        <v/>
      </c>
      <c r="Z323" s="22" t="str">
        <f aca="false">IF(COUNTIF($L323:$Q323,"Yes")+COUNTIF($L323:$Q323,"No")=0,"",COUNTIF($L323:$Q323,"Yes")/(COUNTIF($L323:$Q323,"Yes")+COUNTIF($L323:$Q323,"No")))</f>
        <v/>
      </c>
      <c r="AA323" s="22" t="str">
        <f aca="false">IF(COUNTIF($S323:$V323,"Yes")+COUNTIF($S323:$V323,"No")=0,"",COUNTIF($S323:$V323,"Yes")/(COUNTIF($S323:$V323,"Yes")+COUNTIF($S323:$V323,"No")))</f>
        <v/>
      </c>
      <c r="AB323" s="22" t="str">
        <f aca="false">IF(OR($C323="",IF($Y323="",0,WeightCX)+IF($Z323="",0,WeightIR)+IF($AA323="",0,WeightIN)=0),"",IF($AD323="Yes",0,(IF($Y323="",0,WeightCX*$Y323)+IF($Z323="",0,WeightIR*$Z323)+IF($AA323="",0,WeightIN*$AA323))/(IF($Y323="",0,WeightCX)+IF($Z323="",0,WeightIR)+IF($AA323="",0,WeightIN))))</f>
        <v/>
      </c>
      <c r="AC323" s="23" t="str">
        <f aca="false">IF($AB323="","",IF($AB323&gt;=BandExceeds,"Exceeds",IF($AB323&gt;=BandMeets,"Meets",IF($AB323&gt;=BandNI,"Needs improvement","Unsatisfactory"))))</f>
        <v/>
      </c>
      <c r="AD323" s="24" t="str">
        <f aca="false">IF($C323="","",IF(OR($K323="Yes",$R323="Yes",$W323="Yes"),"Yes","No"))</f>
        <v/>
      </c>
    </row>
    <row r="324" customFormat="false" ht="15" hidden="false" customHeight="false" outlineLevel="0" collapsed="false">
      <c r="A324" s="19"/>
      <c r="B324" s="20"/>
      <c r="C324" s="20"/>
      <c r="D324" s="20"/>
      <c r="E324" s="20"/>
      <c r="F324" s="21"/>
      <c r="G324" s="21"/>
      <c r="H324" s="21"/>
      <c r="I324" s="21"/>
      <c r="J324" s="21"/>
      <c r="K324" s="21"/>
      <c r="L324" s="21"/>
      <c r="M324" s="21"/>
      <c r="N324" s="21"/>
      <c r="O324" s="21"/>
      <c r="P324" s="21"/>
      <c r="Q324" s="21"/>
      <c r="R324" s="21"/>
      <c r="S324" s="21"/>
      <c r="T324" s="21"/>
      <c r="U324" s="21"/>
      <c r="V324" s="21"/>
      <c r="W324" s="21"/>
      <c r="X324" s="20"/>
      <c r="Y324" s="22" t="str">
        <f aca="false">IF(COUNTIF($F324:$J324,"Yes")+COUNTIF($F324:$J324,"No")=0,"",COUNTIF($F324:$J324,"Yes")/(COUNTIF($F324:$J324,"Yes")+COUNTIF($F324:$J324,"No")))</f>
        <v/>
      </c>
      <c r="Z324" s="22" t="str">
        <f aca="false">IF(COUNTIF($L324:$Q324,"Yes")+COUNTIF($L324:$Q324,"No")=0,"",COUNTIF($L324:$Q324,"Yes")/(COUNTIF($L324:$Q324,"Yes")+COUNTIF($L324:$Q324,"No")))</f>
        <v/>
      </c>
      <c r="AA324" s="22" t="str">
        <f aca="false">IF(COUNTIF($S324:$V324,"Yes")+COUNTIF($S324:$V324,"No")=0,"",COUNTIF($S324:$V324,"Yes")/(COUNTIF($S324:$V324,"Yes")+COUNTIF($S324:$V324,"No")))</f>
        <v/>
      </c>
      <c r="AB324" s="22" t="str">
        <f aca="false">IF(OR($C324="",IF($Y324="",0,WeightCX)+IF($Z324="",0,WeightIR)+IF($AA324="",0,WeightIN)=0),"",IF($AD324="Yes",0,(IF($Y324="",0,WeightCX*$Y324)+IF($Z324="",0,WeightIR*$Z324)+IF($AA324="",0,WeightIN*$AA324))/(IF($Y324="",0,WeightCX)+IF($Z324="",0,WeightIR)+IF($AA324="",0,WeightIN))))</f>
        <v/>
      </c>
      <c r="AC324" s="23" t="str">
        <f aca="false">IF($AB324="","",IF($AB324&gt;=BandExceeds,"Exceeds",IF($AB324&gt;=BandMeets,"Meets",IF($AB324&gt;=BandNI,"Needs improvement","Unsatisfactory"))))</f>
        <v/>
      </c>
      <c r="AD324" s="24" t="str">
        <f aca="false">IF($C324="","",IF(OR($K324="Yes",$R324="Yes",$W324="Yes"),"Yes","No"))</f>
        <v/>
      </c>
    </row>
    <row r="325" customFormat="false" ht="15" hidden="false" customHeight="false" outlineLevel="0" collapsed="false">
      <c r="A325" s="19"/>
      <c r="B325" s="20"/>
      <c r="C325" s="20"/>
      <c r="D325" s="20"/>
      <c r="E325" s="20"/>
      <c r="F325" s="21"/>
      <c r="G325" s="21"/>
      <c r="H325" s="21"/>
      <c r="I325" s="21"/>
      <c r="J325" s="21"/>
      <c r="K325" s="21"/>
      <c r="L325" s="21"/>
      <c r="M325" s="21"/>
      <c r="N325" s="21"/>
      <c r="O325" s="21"/>
      <c r="P325" s="21"/>
      <c r="Q325" s="21"/>
      <c r="R325" s="21"/>
      <c r="S325" s="21"/>
      <c r="T325" s="21"/>
      <c r="U325" s="21"/>
      <c r="V325" s="21"/>
      <c r="W325" s="21"/>
      <c r="X325" s="20"/>
      <c r="Y325" s="22" t="str">
        <f aca="false">IF(COUNTIF($F325:$J325,"Yes")+COUNTIF($F325:$J325,"No")=0,"",COUNTIF($F325:$J325,"Yes")/(COUNTIF($F325:$J325,"Yes")+COUNTIF($F325:$J325,"No")))</f>
        <v/>
      </c>
      <c r="Z325" s="22" t="str">
        <f aca="false">IF(COUNTIF($L325:$Q325,"Yes")+COUNTIF($L325:$Q325,"No")=0,"",COUNTIF($L325:$Q325,"Yes")/(COUNTIF($L325:$Q325,"Yes")+COUNTIF($L325:$Q325,"No")))</f>
        <v/>
      </c>
      <c r="AA325" s="22" t="str">
        <f aca="false">IF(COUNTIF($S325:$V325,"Yes")+COUNTIF($S325:$V325,"No")=0,"",COUNTIF($S325:$V325,"Yes")/(COUNTIF($S325:$V325,"Yes")+COUNTIF($S325:$V325,"No")))</f>
        <v/>
      </c>
      <c r="AB325" s="22" t="str">
        <f aca="false">IF(OR($C325="",IF($Y325="",0,WeightCX)+IF($Z325="",0,WeightIR)+IF($AA325="",0,WeightIN)=0),"",IF($AD325="Yes",0,(IF($Y325="",0,WeightCX*$Y325)+IF($Z325="",0,WeightIR*$Z325)+IF($AA325="",0,WeightIN*$AA325))/(IF($Y325="",0,WeightCX)+IF($Z325="",0,WeightIR)+IF($AA325="",0,WeightIN))))</f>
        <v/>
      </c>
      <c r="AC325" s="23" t="str">
        <f aca="false">IF($AB325="","",IF($AB325&gt;=BandExceeds,"Exceeds",IF($AB325&gt;=BandMeets,"Meets",IF($AB325&gt;=BandNI,"Needs improvement","Unsatisfactory"))))</f>
        <v/>
      </c>
      <c r="AD325" s="24" t="str">
        <f aca="false">IF($C325="","",IF(OR($K325="Yes",$R325="Yes",$W325="Yes"),"Yes","No"))</f>
        <v/>
      </c>
    </row>
    <row r="326" customFormat="false" ht="15" hidden="false" customHeight="false" outlineLevel="0" collapsed="false">
      <c r="A326" s="19"/>
      <c r="B326" s="20"/>
      <c r="C326" s="20"/>
      <c r="D326" s="20"/>
      <c r="E326" s="20"/>
      <c r="F326" s="21"/>
      <c r="G326" s="21"/>
      <c r="H326" s="21"/>
      <c r="I326" s="21"/>
      <c r="J326" s="21"/>
      <c r="K326" s="21"/>
      <c r="L326" s="21"/>
      <c r="M326" s="21"/>
      <c r="N326" s="21"/>
      <c r="O326" s="21"/>
      <c r="P326" s="21"/>
      <c r="Q326" s="21"/>
      <c r="R326" s="21"/>
      <c r="S326" s="21"/>
      <c r="T326" s="21"/>
      <c r="U326" s="21"/>
      <c r="V326" s="21"/>
      <c r="W326" s="21"/>
      <c r="X326" s="20"/>
      <c r="Y326" s="22" t="str">
        <f aca="false">IF(COUNTIF($F326:$J326,"Yes")+COUNTIF($F326:$J326,"No")=0,"",COUNTIF($F326:$J326,"Yes")/(COUNTIF($F326:$J326,"Yes")+COUNTIF($F326:$J326,"No")))</f>
        <v/>
      </c>
      <c r="Z326" s="22" t="str">
        <f aca="false">IF(COUNTIF($L326:$Q326,"Yes")+COUNTIF($L326:$Q326,"No")=0,"",COUNTIF($L326:$Q326,"Yes")/(COUNTIF($L326:$Q326,"Yes")+COUNTIF($L326:$Q326,"No")))</f>
        <v/>
      </c>
      <c r="AA326" s="22" t="str">
        <f aca="false">IF(COUNTIF($S326:$V326,"Yes")+COUNTIF($S326:$V326,"No")=0,"",COUNTIF($S326:$V326,"Yes")/(COUNTIF($S326:$V326,"Yes")+COUNTIF($S326:$V326,"No")))</f>
        <v/>
      </c>
      <c r="AB326" s="22" t="str">
        <f aca="false">IF(OR($C326="",IF($Y326="",0,WeightCX)+IF($Z326="",0,WeightIR)+IF($AA326="",0,WeightIN)=0),"",IF($AD326="Yes",0,(IF($Y326="",0,WeightCX*$Y326)+IF($Z326="",0,WeightIR*$Z326)+IF($AA326="",0,WeightIN*$AA326))/(IF($Y326="",0,WeightCX)+IF($Z326="",0,WeightIR)+IF($AA326="",0,WeightIN))))</f>
        <v/>
      </c>
      <c r="AC326" s="23" t="str">
        <f aca="false">IF($AB326="","",IF($AB326&gt;=BandExceeds,"Exceeds",IF($AB326&gt;=BandMeets,"Meets",IF($AB326&gt;=BandNI,"Needs improvement","Unsatisfactory"))))</f>
        <v/>
      </c>
      <c r="AD326" s="24" t="str">
        <f aca="false">IF($C326="","",IF(OR($K326="Yes",$R326="Yes",$W326="Yes"),"Yes","No"))</f>
        <v/>
      </c>
    </row>
    <row r="327" customFormat="false" ht="15" hidden="false" customHeight="false" outlineLevel="0" collapsed="false">
      <c r="A327" s="19"/>
      <c r="B327" s="20"/>
      <c r="C327" s="20"/>
      <c r="D327" s="20"/>
      <c r="E327" s="20"/>
      <c r="F327" s="21"/>
      <c r="G327" s="21"/>
      <c r="H327" s="21"/>
      <c r="I327" s="21"/>
      <c r="J327" s="21"/>
      <c r="K327" s="21"/>
      <c r="L327" s="21"/>
      <c r="M327" s="21"/>
      <c r="N327" s="21"/>
      <c r="O327" s="21"/>
      <c r="P327" s="21"/>
      <c r="Q327" s="21"/>
      <c r="R327" s="21"/>
      <c r="S327" s="21"/>
      <c r="T327" s="21"/>
      <c r="U327" s="21"/>
      <c r="V327" s="21"/>
      <c r="W327" s="21"/>
      <c r="X327" s="20"/>
      <c r="Y327" s="22" t="str">
        <f aca="false">IF(COUNTIF($F327:$J327,"Yes")+COUNTIF($F327:$J327,"No")=0,"",COUNTIF($F327:$J327,"Yes")/(COUNTIF($F327:$J327,"Yes")+COUNTIF($F327:$J327,"No")))</f>
        <v/>
      </c>
      <c r="Z327" s="22" t="str">
        <f aca="false">IF(COUNTIF($L327:$Q327,"Yes")+COUNTIF($L327:$Q327,"No")=0,"",COUNTIF($L327:$Q327,"Yes")/(COUNTIF($L327:$Q327,"Yes")+COUNTIF($L327:$Q327,"No")))</f>
        <v/>
      </c>
      <c r="AA327" s="22" t="str">
        <f aca="false">IF(COUNTIF($S327:$V327,"Yes")+COUNTIF($S327:$V327,"No")=0,"",COUNTIF($S327:$V327,"Yes")/(COUNTIF($S327:$V327,"Yes")+COUNTIF($S327:$V327,"No")))</f>
        <v/>
      </c>
      <c r="AB327" s="22" t="str">
        <f aca="false">IF(OR($C327="",IF($Y327="",0,WeightCX)+IF($Z327="",0,WeightIR)+IF($AA327="",0,WeightIN)=0),"",IF($AD327="Yes",0,(IF($Y327="",0,WeightCX*$Y327)+IF($Z327="",0,WeightIR*$Z327)+IF($AA327="",0,WeightIN*$AA327))/(IF($Y327="",0,WeightCX)+IF($Z327="",0,WeightIR)+IF($AA327="",0,WeightIN))))</f>
        <v/>
      </c>
      <c r="AC327" s="23" t="str">
        <f aca="false">IF($AB327="","",IF($AB327&gt;=BandExceeds,"Exceeds",IF($AB327&gt;=BandMeets,"Meets",IF($AB327&gt;=BandNI,"Needs improvement","Unsatisfactory"))))</f>
        <v/>
      </c>
      <c r="AD327" s="24" t="str">
        <f aca="false">IF($C327="","",IF(OR($K327="Yes",$R327="Yes",$W327="Yes"),"Yes","No"))</f>
        <v/>
      </c>
    </row>
    <row r="328" customFormat="false" ht="15" hidden="false" customHeight="false" outlineLevel="0" collapsed="false">
      <c r="A328" s="19"/>
      <c r="B328" s="20"/>
      <c r="C328" s="20"/>
      <c r="D328" s="20"/>
      <c r="E328" s="20"/>
      <c r="F328" s="21"/>
      <c r="G328" s="21"/>
      <c r="H328" s="21"/>
      <c r="I328" s="21"/>
      <c r="J328" s="21"/>
      <c r="K328" s="21"/>
      <c r="L328" s="21"/>
      <c r="M328" s="21"/>
      <c r="N328" s="21"/>
      <c r="O328" s="21"/>
      <c r="P328" s="21"/>
      <c r="Q328" s="21"/>
      <c r="R328" s="21"/>
      <c r="S328" s="21"/>
      <c r="T328" s="21"/>
      <c r="U328" s="21"/>
      <c r="V328" s="21"/>
      <c r="W328" s="21"/>
      <c r="X328" s="20"/>
      <c r="Y328" s="22" t="str">
        <f aca="false">IF(COUNTIF($F328:$J328,"Yes")+COUNTIF($F328:$J328,"No")=0,"",COUNTIF($F328:$J328,"Yes")/(COUNTIF($F328:$J328,"Yes")+COUNTIF($F328:$J328,"No")))</f>
        <v/>
      </c>
      <c r="Z328" s="22" t="str">
        <f aca="false">IF(COUNTIF($L328:$Q328,"Yes")+COUNTIF($L328:$Q328,"No")=0,"",COUNTIF($L328:$Q328,"Yes")/(COUNTIF($L328:$Q328,"Yes")+COUNTIF($L328:$Q328,"No")))</f>
        <v/>
      </c>
      <c r="AA328" s="22" t="str">
        <f aca="false">IF(COUNTIF($S328:$V328,"Yes")+COUNTIF($S328:$V328,"No")=0,"",COUNTIF($S328:$V328,"Yes")/(COUNTIF($S328:$V328,"Yes")+COUNTIF($S328:$V328,"No")))</f>
        <v/>
      </c>
      <c r="AB328" s="22" t="str">
        <f aca="false">IF(OR($C328="",IF($Y328="",0,WeightCX)+IF($Z328="",0,WeightIR)+IF($AA328="",0,WeightIN)=0),"",IF($AD328="Yes",0,(IF($Y328="",0,WeightCX*$Y328)+IF($Z328="",0,WeightIR*$Z328)+IF($AA328="",0,WeightIN*$AA328))/(IF($Y328="",0,WeightCX)+IF($Z328="",0,WeightIR)+IF($AA328="",0,WeightIN))))</f>
        <v/>
      </c>
      <c r="AC328" s="23" t="str">
        <f aca="false">IF($AB328="","",IF($AB328&gt;=BandExceeds,"Exceeds",IF($AB328&gt;=BandMeets,"Meets",IF($AB328&gt;=BandNI,"Needs improvement","Unsatisfactory"))))</f>
        <v/>
      </c>
      <c r="AD328" s="24" t="str">
        <f aca="false">IF($C328="","",IF(OR($K328="Yes",$R328="Yes",$W328="Yes"),"Yes","No"))</f>
        <v/>
      </c>
    </row>
    <row r="329" customFormat="false" ht="15" hidden="false" customHeight="false" outlineLevel="0" collapsed="false">
      <c r="A329" s="19"/>
      <c r="B329" s="20"/>
      <c r="C329" s="20"/>
      <c r="D329" s="20"/>
      <c r="E329" s="20"/>
      <c r="F329" s="21"/>
      <c r="G329" s="21"/>
      <c r="H329" s="21"/>
      <c r="I329" s="21"/>
      <c r="J329" s="21"/>
      <c r="K329" s="21"/>
      <c r="L329" s="21"/>
      <c r="M329" s="21"/>
      <c r="N329" s="21"/>
      <c r="O329" s="21"/>
      <c r="P329" s="21"/>
      <c r="Q329" s="21"/>
      <c r="R329" s="21"/>
      <c r="S329" s="21"/>
      <c r="T329" s="21"/>
      <c r="U329" s="21"/>
      <c r="V329" s="21"/>
      <c r="W329" s="21"/>
      <c r="X329" s="20"/>
      <c r="Y329" s="22" t="str">
        <f aca="false">IF(COUNTIF($F329:$J329,"Yes")+COUNTIF($F329:$J329,"No")=0,"",COUNTIF($F329:$J329,"Yes")/(COUNTIF($F329:$J329,"Yes")+COUNTIF($F329:$J329,"No")))</f>
        <v/>
      </c>
      <c r="Z329" s="22" t="str">
        <f aca="false">IF(COUNTIF($L329:$Q329,"Yes")+COUNTIF($L329:$Q329,"No")=0,"",COUNTIF($L329:$Q329,"Yes")/(COUNTIF($L329:$Q329,"Yes")+COUNTIF($L329:$Q329,"No")))</f>
        <v/>
      </c>
      <c r="AA329" s="22" t="str">
        <f aca="false">IF(COUNTIF($S329:$V329,"Yes")+COUNTIF($S329:$V329,"No")=0,"",COUNTIF($S329:$V329,"Yes")/(COUNTIF($S329:$V329,"Yes")+COUNTIF($S329:$V329,"No")))</f>
        <v/>
      </c>
      <c r="AB329" s="22" t="str">
        <f aca="false">IF(OR($C329="",IF($Y329="",0,WeightCX)+IF($Z329="",0,WeightIR)+IF($AA329="",0,WeightIN)=0),"",IF($AD329="Yes",0,(IF($Y329="",0,WeightCX*$Y329)+IF($Z329="",0,WeightIR*$Z329)+IF($AA329="",0,WeightIN*$AA329))/(IF($Y329="",0,WeightCX)+IF($Z329="",0,WeightIR)+IF($AA329="",0,WeightIN))))</f>
        <v/>
      </c>
      <c r="AC329" s="23" t="str">
        <f aca="false">IF($AB329="","",IF($AB329&gt;=BandExceeds,"Exceeds",IF($AB329&gt;=BandMeets,"Meets",IF($AB329&gt;=BandNI,"Needs improvement","Unsatisfactory"))))</f>
        <v/>
      </c>
      <c r="AD329" s="24" t="str">
        <f aca="false">IF($C329="","",IF(OR($K329="Yes",$R329="Yes",$W329="Yes"),"Yes","No"))</f>
        <v/>
      </c>
    </row>
    <row r="330" customFormat="false" ht="15" hidden="false" customHeight="false" outlineLevel="0" collapsed="false">
      <c r="A330" s="19"/>
      <c r="B330" s="20"/>
      <c r="C330" s="20"/>
      <c r="D330" s="20"/>
      <c r="E330" s="20"/>
      <c r="F330" s="21"/>
      <c r="G330" s="21"/>
      <c r="H330" s="21"/>
      <c r="I330" s="21"/>
      <c r="J330" s="21"/>
      <c r="K330" s="21"/>
      <c r="L330" s="21"/>
      <c r="M330" s="21"/>
      <c r="N330" s="21"/>
      <c r="O330" s="21"/>
      <c r="P330" s="21"/>
      <c r="Q330" s="21"/>
      <c r="R330" s="21"/>
      <c r="S330" s="21"/>
      <c r="T330" s="21"/>
      <c r="U330" s="21"/>
      <c r="V330" s="21"/>
      <c r="W330" s="21"/>
      <c r="X330" s="20"/>
      <c r="Y330" s="22" t="str">
        <f aca="false">IF(COUNTIF($F330:$J330,"Yes")+COUNTIF($F330:$J330,"No")=0,"",COUNTIF($F330:$J330,"Yes")/(COUNTIF($F330:$J330,"Yes")+COUNTIF($F330:$J330,"No")))</f>
        <v/>
      </c>
      <c r="Z330" s="22" t="str">
        <f aca="false">IF(COUNTIF($L330:$Q330,"Yes")+COUNTIF($L330:$Q330,"No")=0,"",COUNTIF($L330:$Q330,"Yes")/(COUNTIF($L330:$Q330,"Yes")+COUNTIF($L330:$Q330,"No")))</f>
        <v/>
      </c>
      <c r="AA330" s="22" t="str">
        <f aca="false">IF(COUNTIF($S330:$V330,"Yes")+COUNTIF($S330:$V330,"No")=0,"",COUNTIF($S330:$V330,"Yes")/(COUNTIF($S330:$V330,"Yes")+COUNTIF($S330:$V330,"No")))</f>
        <v/>
      </c>
      <c r="AB330" s="22" t="str">
        <f aca="false">IF(OR($C330="",IF($Y330="",0,WeightCX)+IF($Z330="",0,WeightIR)+IF($AA330="",0,WeightIN)=0),"",IF($AD330="Yes",0,(IF($Y330="",0,WeightCX*$Y330)+IF($Z330="",0,WeightIR*$Z330)+IF($AA330="",0,WeightIN*$AA330))/(IF($Y330="",0,WeightCX)+IF($Z330="",0,WeightIR)+IF($AA330="",0,WeightIN))))</f>
        <v/>
      </c>
      <c r="AC330" s="23" t="str">
        <f aca="false">IF($AB330="","",IF($AB330&gt;=BandExceeds,"Exceeds",IF($AB330&gt;=BandMeets,"Meets",IF($AB330&gt;=BandNI,"Needs improvement","Unsatisfactory"))))</f>
        <v/>
      </c>
      <c r="AD330" s="24" t="str">
        <f aca="false">IF($C330="","",IF(OR($K330="Yes",$R330="Yes",$W330="Yes"),"Yes","No"))</f>
        <v/>
      </c>
    </row>
    <row r="331" customFormat="false" ht="15" hidden="false" customHeight="false" outlineLevel="0" collapsed="false">
      <c r="A331" s="19"/>
      <c r="B331" s="20"/>
      <c r="C331" s="20"/>
      <c r="D331" s="20"/>
      <c r="E331" s="20"/>
      <c r="F331" s="21"/>
      <c r="G331" s="21"/>
      <c r="H331" s="21"/>
      <c r="I331" s="21"/>
      <c r="J331" s="21"/>
      <c r="K331" s="21"/>
      <c r="L331" s="21"/>
      <c r="M331" s="21"/>
      <c r="N331" s="21"/>
      <c r="O331" s="21"/>
      <c r="P331" s="21"/>
      <c r="Q331" s="21"/>
      <c r="R331" s="21"/>
      <c r="S331" s="21"/>
      <c r="T331" s="21"/>
      <c r="U331" s="21"/>
      <c r="V331" s="21"/>
      <c r="W331" s="21"/>
      <c r="X331" s="20"/>
      <c r="Y331" s="22" t="str">
        <f aca="false">IF(COUNTIF($F331:$J331,"Yes")+COUNTIF($F331:$J331,"No")=0,"",COUNTIF($F331:$J331,"Yes")/(COUNTIF($F331:$J331,"Yes")+COUNTIF($F331:$J331,"No")))</f>
        <v/>
      </c>
      <c r="Z331" s="22" t="str">
        <f aca="false">IF(COUNTIF($L331:$Q331,"Yes")+COUNTIF($L331:$Q331,"No")=0,"",COUNTIF($L331:$Q331,"Yes")/(COUNTIF($L331:$Q331,"Yes")+COUNTIF($L331:$Q331,"No")))</f>
        <v/>
      </c>
      <c r="AA331" s="22" t="str">
        <f aca="false">IF(COUNTIF($S331:$V331,"Yes")+COUNTIF($S331:$V331,"No")=0,"",COUNTIF($S331:$V331,"Yes")/(COUNTIF($S331:$V331,"Yes")+COUNTIF($S331:$V331,"No")))</f>
        <v/>
      </c>
      <c r="AB331" s="22" t="str">
        <f aca="false">IF(OR($C331="",IF($Y331="",0,WeightCX)+IF($Z331="",0,WeightIR)+IF($AA331="",0,WeightIN)=0),"",IF($AD331="Yes",0,(IF($Y331="",0,WeightCX*$Y331)+IF($Z331="",0,WeightIR*$Z331)+IF($AA331="",0,WeightIN*$AA331))/(IF($Y331="",0,WeightCX)+IF($Z331="",0,WeightIR)+IF($AA331="",0,WeightIN))))</f>
        <v/>
      </c>
      <c r="AC331" s="23" t="str">
        <f aca="false">IF($AB331="","",IF($AB331&gt;=BandExceeds,"Exceeds",IF($AB331&gt;=BandMeets,"Meets",IF($AB331&gt;=BandNI,"Needs improvement","Unsatisfactory"))))</f>
        <v/>
      </c>
      <c r="AD331" s="24" t="str">
        <f aca="false">IF($C331="","",IF(OR($K331="Yes",$R331="Yes",$W331="Yes"),"Yes","No"))</f>
        <v/>
      </c>
    </row>
    <row r="332" customFormat="false" ht="15" hidden="false" customHeight="false" outlineLevel="0" collapsed="false">
      <c r="A332" s="19"/>
      <c r="B332" s="20"/>
      <c r="C332" s="20"/>
      <c r="D332" s="20"/>
      <c r="E332" s="20"/>
      <c r="F332" s="21"/>
      <c r="G332" s="21"/>
      <c r="H332" s="21"/>
      <c r="I332" s="21"/>
      <c r="J332" s="21"/>
      <c r="K332" s="21"/>
      <c r="L332" s="21"/>
      <c r="M332" s="21"/>
      <c r="N332" s="21"/>
      <c r="O332" s="21"/>
      <c r="P332" s="21"/>
      <c r="Q332" s="21"/>
      <c r="R332" s="21"/>
      <c r="S332" s="21"/>
      <c r="T332" s="21"/>
      <c r="U332" s="21"/>
      <c r="V332" s="21"/>
      <c r="W332" s="21"/>
      <c r="X332" s="20"/>
      <c r="Y332" s="22" t="str">
        <f aca="false">IF(COUNTIF($F332:$J332,"Yes")+COUNTIF($F332:$J332,"No")=0,"",COUNTIF($F332:$J332,"Yes")/(COUNTIF($F332:$J332,"Yes")+COUNTIF($F332:$J332,"No")))</f>
        <v/>
      </c>
      <c r="Z332" s="22" t="str">
        <f aca="false">IF(COUNTIF($L332:$Q332,"Yes")+COUNTIF($L332:$Q332,"No")=0,"",COUNTIF($L332:$Q332,"Yes")/(COUNTIF($L332:$Q332,"Yes")+COUNTIF($L332:$Q332,"No")))</f>
        <v/>
      </c>
      <c r="AA332" s="22" t="str">
        <f aca="false">IF(COUNTIF($S332:$V332,"Yes")+COUNTIF($S332:$V332,"No")=0,"",COUNTIF($S332:$V332,"Yes")/(COUNTIF($S332:$V332,"Yes")+COUNTIF($S332:$V332,"No")))</f>
        <v/>
      </c>
      <c r="AB332" s="22" t="str">
        <f aca="false">IF(OR($C332="",IF($Y332="",0,WeightCX)+IF($Z332="",0,WeightIR)+IF($AA332="",0,WeightIN)=0),"",IF($AD332="Yes",0,(IF($Y332="",0,WeightCX*$Y332)+IF($Z332="",0,WeightIR*$Z332)+IF($AA332="",0,WeightIN*$AA332))/(IF($Y332="",0,WeightCX)+IF($Z332="",0,WeightIR)+IF($AA332="",0,WeightIN))))</f>
        <v/>
      </c>
      <c r="AC332" s="23" t="str">
        <f aca="false">IF($AB332="","",IF($AB332&gt;=BandExceeds,"Exceeds",IF($AB332&gt;=BandMeets,"Meets",IF($AB332&gt;=BandNI,"Needs improvement","Unsatisfactory"))))</f>
        <v/>
      </c>
      <c r="AD332" s="24" t="str">
        <f aca="false">IF($C332="","",IF(OR($K332="Yes",$R332="Yes",$W332="Yes"),"Yes","No"))</f>
        <v/>
      </c>
    </row>
    <row r="333" customFormat="false" ht="15" hidden="false" customHeight="false" outlineLevel="0" collapsed="false">
      <c r="A333" s="19"/>
      <c r="B333" s="20"/>
      <c r="C333" s="20"/>
      <c r="D333" s="20"/>
      <c r="E333" s="20"/>
      <c r="F333" s="21"/>
      <c r="G333" s="21"/>
      <c r="H333" s="21"/>
      <c r="I333" s="21"/>
      <c r="J333" s="21"/>
      <c r="K333" s="21"/>
      <c r="L333" s="21"/>
      <c r="M333" s="21"/>
      <c r="N333" s="21"/>
      <c r="O333" s="21"/>
      <c r="P333" s="21"/>
      <c r="Q333" s="21"/>
      <c r="R333" s="21"/>
      <c r="S333" s="21"/>
      <c r="T333" s="21"/>
      <c r="U333" s="21"/>
      <c r="V333" s="21"/>
      <c r="W333" s="21"/>
      <c r="X333" s="20"/>
      <c r="Y333" s="22" t="str">
        <f aca="false">IF(COUNTIF($F333:$J333,"Yes")+COUNTIF($F333:$J333,"No")=0,"",COUNTIF($F333:$J333,"Yes")/(COUNTIF($F333:$J333,"Yes")+COUNTIF($F333:$J333,"No")))</f>
        <v/>
      </c>
      <c r="Z333" s="22" t="str">
        <f aca="false">IF(COUNTIF($L333:$Q333,"Yes")+COUNTIF($L333:$Q333,"No")=0,"",COUNTIF($L333:$Q333,"Yes")/(COUNTIF($L333:$Q333,"Yes")+COUNTIF($L333:$Q333,"No")))</f>
        <v/>
      </c>
      <c r="AA333" s="22" t="str">
        <f aca="false">IF(COUNTIF($S333:$V333,"Yes")+COUNTIF($S333:$V333,"No")=0,"",COUNTIF($S333:$V333,"Yes")/(COUNTIF($S333:$V333,"Yes")+COUNTIF($S333:$V333,"No")))</f>
        <v/>
      </c>
      <c r="AB333" s="22" t="str">
        <f aca="false">IF(OR($C333="",IF($Y333="",0,WeightCX)+IF($Z333="",0,WeightIR)+IF($AA333="",0,WeightIN)=0),"",IF($AD333="Yes",0,(IF($Y333="",0,WeightCX*$Y333)+IF($Z333="",0,WeightIR*$Z333)+IF($AA333="",0,WeightIN*$AA333))/(IF($Y333="",0,WeightCX)+IF($Z333="",0,WeightIR)+IF($AA333="",0,WeightIN))))</f>
        <v/>
      </c>
      <c r="AC333" s="23" t="str">
        <f aca="false">IF($AB333="","",IF($AB333&gt;=BandExceeds,"Exceeds",IF($AB333&gt;=BandMeets,"Meets",IF($AB333&gt;=BandNI,"Needs improvement","Unsatisfactory"))))</f>
        <v/>
      </c>
      <c r="AD333" s="24" t="str">
        <f aca="false">IF($C333="","",IF(OR($K333="Yes",$R333="Yes",$W333="Yes"),"Yes","No"))</f>
        <v/>
      </c>
    </row>
    <row r="334" customFormat="false" ht="15" hidden="false" customHeight="false" outlineLevel="0" collapsed="false">
      <c r="A334" s="19"/>
      <c r="B334" s="20"/>
      <c r="C334" s="20"/>
      <c r="D334" s="20"/>
      <c r="E334" s="20"/>
      <c r="F334" s="21"/>
      <c r="G334" s="21"/>
      <c r="H334" s="21"/>
      <c r="I334" s="21"/>
      <c r="J334" s="21"/>
      <c r="K334" s="21"/>
      <c r="L334" s="21"/>
      <c r="M334" s="21"/>
      <c r="N334" s="21"/>
      <c r="O334" s="21"/>
      <c r="P334" s="21"/>
      <c r="Q334" s="21"/>
      <c r="R334" s="21"/>
      <c r="S334" s="21"/>
      <c r="T334" s="21"/>
      <c r="U334" s="21"/>
      <c r="V334" s="21"/>
      <c r="W334" s="21"/>
      <c r="X334" s="20"/>
      <c r="Y334" s="22" t="str">
        <f aca="false">IF(COUNTIF($F334:$J334,"Yes")+COUNTIF($F334:$J334,"No")=0,"",COUNTIF($F334:$J334,"Yes")/(COUNTIF($F334:$J334,"Yes")+COUNTIF($F334:$J334,"No")))</f>
        <v/>
      </c>
      <c r="Z334" s="22" t="str">
        <f aca="false">IF(COUNTIF($L334:$Q334,"Yes")+COUNTIF($L334:$Q334,"No")=0,"",COUNTIF($L334:$Q334,"Yes")/(COUNTIF($L334:$Q334,"Yes")+COUNTIF($L334:$Q334,"No")))</f>
        <v/>
      </c>
      <c r="AA334" s="22" t="str">
        <f aca="false">IF(COUNTIF($S334:$V334,"Yes")+COUNTIF($S334:$V334,"No")=0,"",COUNTIF($S334:$V334,"Yes")/(COUNTIF($S334:$V334,"Yes")+COUNTIF($S334:$V334,"No")))</f>
        <v/>
      </c>
      <c r="AB334" s="22" t="str">
        <f aca="false">IF(OR($C334="",IF($Y334="",0,WeightCX)+IF($Z334="",0,WeightIR)+IF($AA334="",0,WeightIN)=0),"",IF($AD334="Yes",0,(IF($Y334="",0,WeightCX*$Y334)+IF($Z334="",0,WeightIR*$Z334)+IF($AA334="",0,WeightIN*$AA334))/(IF($Y334="",0,WeightCX)+IF($Z334="",0,WeightIR)+IF($AA334="",0,WeightIN))))</f>
        <v/>
      </c>
      <c r="AC334" s="23" t="str">
        <f aca="false">IF($AB334="","",IF($AB334&gt;=BandExceeds,"Exceeds",IF($AB334&gt;=BandMeets,"Meets",IF($AB334&gt;=BandNI,"Needs improvement","Unsatisfactory"))))</f>
        <v/>
      </c>
      <c r="AD334" s="24" t="str">
        <f aca="false">IF($C334="","",IF(OR($K334="Yes",$R334="Yes",$W334="Yes"),"Yes","No"))</f>
        <v/>
      </c>
    </row>
    <row r="335" customFormat="false" ht="15" hidden="false" customHeight="false" outlineLevel="0" collapsed="false">
      <c r="A335" s="19"/>
      <c r="B335" s="20"/>
      <c r="C335" s="20"/>
      <c r="D335" s="20"/>
      <c r="E335" s="20"/>
      <c r="F335" s="21"/>
      <c r="G335" s="21"/>
      <c r="H335" s="21"/>
      <c r="I335" s="21"/>
      <c r="J335" s="21"/>
      <c r="K335" s="21"/>
      <c r="L335" s="21"/>
      <c r="M335" s="21"/>
      <c r="N335" s="21"/>
      <c r="O335" s="21"/>
      <c r="P335" s="21"/>
      <c r="Q335" s="21"/>
      <c r="R335" s="21"/>
      <c r="S335" s="21"/>
      <c r="T335" s="21"/>
      <c r="U335" s="21"/>
      <c r="V335" s="21"/>
      <c r="W335" s="21"/>
      <c r="X335" s="20"/>
      <c r="Y335" s="22" t="str">
        <f aca="false">IF(COUNTIF($F335:$J335,"Yes")+COUNTIF($F335:$J335,"No")=0,"",COUNTIF($F335:$J335,"Yes")/(COUNTIF($F335:$J335,"Yes")+COUNTIF($F335:$J335,"No")))</f>
        <v/>
      </c>
      <c r="Z335" s="22" t="str">
        <f aca="false">IF(COUNTIF($L335:$Q335,"Yes")+COUNTIF($L335:$Q335,"No")=0,"",COUNTIF($L335:$Q335,"Yes")/(COUNTIF($L335:$Q335,"Yes")+COUNTIF($L335:$Q335,"No")))</f>
        <v/>
      </c>
      <c r="AA335" s="22" t="str">
        <f aca="false">IF(COUNTIF($S335:$V335,"Yes")+COUNTIF($S335:$V335,"No")=0,"",COUNTIF($S335:$V335,"Yes")/(COUNTIF($S335:$V335,"Yes")+COUNTIF($S335:$V335,"No")))</f>
        <v/>
      </c>
      <c r="AB335" s="22" t="str">
        <f aca="false">IF(OR($C335="",IF($Y335="",0,WeightCX)+IF($Z335="",0,WeightIR)+IF($AA335="",0,WeightIN)=0),"",IF($AD335="Yes",0,(IF($Y335="",0,WeightCX*$Y335)+IF($Z335="",0,WeightIR*$Z335)+IF($AA335="",0,WeightIN*$AA335))/(IF($Y335="",0,WeightCX)+IF($Z335="",0,WeightIR)+IF($AA335="",0,WeightIN))))</f>
        <v/>
      </c>
      <c r="AC335" s="23" t="str">
        <f aca="false">IF($AB335="","",IF($AB335&gt;=BandExceeds,"Exceeds",IF($AB335&gt;=BandMeets,"Meets",IF($AB335&gt;=BandNI,"Needs improvement","Unsatisfactory"))))</f>
        <v/>
      </c>
      <c r="AD335" s="24" t="str">
        <f aca="false">IF($C335="","",IF(OR($K335="Yes",$R335="Yes",$W335="Yes"),"Yes","No"))</f>
        <v/>
      </c>
    </row>
    <row r="336" customFormat="false" ht="15" hidden="false" customHeight="false" outlineLevel="0" collapsed="false">
      <c r="A336" s="19"/>
      <c r="B336" s="20"/>
      <c r="C336" s="20"/>
      <c r="D336" s="20"/>
      <c r="E336" s="20"/>
      <c r="F336" s="21"/>
      <c r="G336" s="21"/>
      <c r="H336" s="21"/>
      <c r="I336" s="21"/>
      <c r="J336" s="21"/>
      <c r="K336" s="21"/>
      <c r="L336" s="21"/>
      <c r="M336" s="21"/>
      <c r="N336" s="21"/>
      <c r="O336" s="21"/>
      <c r="P336" s="21"/>
      <c r="Q336" s="21"/>
      <c r="R336" s="21"/>
      <c r="S336" s="21"/>
      <c r="T336" s="21"/>
      <c r="U336" s="21"/>
      <c r="V336" s="21"/>
      <c r="W336" s="21"/>
      <c r="X336" s="20"/>
      <c r="Y336" s="22" t="str">
        <f aca="false">IF(COUNTIF($F336:$J336,"Yes")+COUNTIF($F336:$J336,"No")=0,"",COUNTIF($F336:$J336,"Yes")/(COUNTIF($F336:$J336,"Yes")+COUNTIF($F336:$J336,"No")))</f>
        <v/>
      </c>
      <c r="Z336" s="22" t="str">
        <f aca="false">IF(COUNTIF($L336:$Q336,"Yes")+COUNTIF($L336:$Q336,"No")=0,"",COUNTIF($L336:$Q336,"Yes")/(COUNTIF($L336:$Q336,"Yes")+COUNTIF($L336:$Q336,"No")))</f>
        <v/>
      </c>
      <c r="AA336" s="22" t="str">
        <f aca="false">IF(COUNTIF($S336:$V336,"Yes")+COUNTIF($S336:$V336,"No")=0,"",COUNTIF($S336:$V336,"Yes")/(COUNTIF($S336:$V336,"Yes")+COUNTIF($S336:$V336,"No")))</f>
        <v/>
      </c>
      <c r="AB336" s="22" t="str">
        <f aca="false">IF(OR($C336="",IF($Y336="",0,WeightCX)+IF($Z336="",0,WeightIR)+IF($AA336="",0,WeightIN)=0),"",IF($AD336="Yes",0,(IF($Y336="",0,WeightCX*$Y336)+IF($Z336="",0,WeightIR*$Z336)+IF($AA336="",0,WeightIN*$AA336))/(IF($Y336="",0,WeightCX)+IF($Z336="",0,WeightIR)+IF($AA336="",0,WeightIN))))</f>
        <v/>
      </c>
      <c r="AC336" s="23" t="str">
        <f aca="false">IF($AB336="","",IF($AB336&gt;=BandExceeds,"Exceeds",IF($AB336&gt;=BandMeets,"Meets",IF($AB336&gt;=BandNI,"Needs improvement","Unsatisfactory"))))</f>
        <v/>
      </c>
      <c r="AD336" s="24" t="str">
        <f aca="false">IF($C336="","",IF(OR($K336="Yes",$R336="Yes",$W336="Yes"),"Yes","No"))</f>
        <v/>
      </c>
    </row>
    <row r="337" customFormat="false" ht="15" hidden="false" customHeight="false" outlineLevel="0" collapsed="false">
      <c r="A337" s="19"/>
      <c r="B337" s="20"/>
      <c r="C337" s="20"/>
      <c r="D337" s="20"/>
      <c r="E337" s="20"/>
      <c r="F337" s="21"/>
      <c r="G337" s="21"/>
      <c r="H337" s="21"/>
      <c r="I337" s="21"/>
      <c r="J337" s="21"/>
      <c r="K337" s="21"/>
      <c r="L337" s="21"/>
      <c r="M337" s="21"/>
      <c r="N337" s="21"/>
      <c r="O337" s="21"/>
      <c r="P337" s="21"/>
      <c r="Q337" s="21"/>
      <c r="R337" s="21"/>
      <c r="S337" s="21"/>
      <c r="T337" s="21"/>
      <c r="U337" s="21"/>
      <c r="V337" s="21"/>
      <c r="W337" s="21"/>
      <c r="X337" s="20"/>
      <c r="Y337" s="22" t="str">
        <f aca="false">IF(COUNTIF($F337:$J337,"Yes")+COUNTIF($F337:$J337,"No")=0,"",COUNTIF($F337:$J337,"Yes")/(COUNTIF($F337:$J337,"Yes")+COUNTIF($F337:$J337,"No")))</f>
        <v/>
      </c>
      <c r="Z337" s="22" t="str">
        <f aca="false">IF(COUNTIF($L337:$Q337,"Yes")+COUNTIF($L337:$Q337,"No")=0,"",COUNTIF($L337:$Q337,"Yes")/(COUNTIF($L337:$Q337,"Yes")+COUNTIF($L337:$Q337,"No")))</f>
        <v/>
      </c>
      <c r="AA337" s="22" t="str">
        <f aca="false">IF(COUNTIF($S337:$V337,"Yes")+COUNTIF($S337:$V337,"No")=0,"",COUNTIF($S337:$V337,"Yes")/(COUNTIF($S337:$V337,"Yes")+COUNTIF($S337:$V337,"No")))</f>
        <v/>
      </c>
      <c r="AB337" s="22" t="str">
        <f aca="false">IF(OR($C337="",IF($Y337="",0,WeightCX)+IF($Z337="",0,WeightIR)+IF($AA337="",0,WeightIN)=0),"",IF($AD337="Yes",0,(IF($Y337="",0,WeightCX*$Y337)+IF($Z337="",0,WeightIR*$Z337)+IF($AA337="",0,WeightIN*$AA337))/(IF($Y337="",0,WeightCX)+IF($Z337="",0,WeightIR)+IF($AA337="",0,WeightIN))))</f>
        <v/>
      </c>
      <c r="AC337" s="23" t="str">
        <f aca="false">IF($AB337="","",IF($AB337&gt;=BandExceeds,"Exceeds",IF($AB337&gt;=BandMeets,"Meets",IF($AB337&gt;=BandNI,"Needs improvement","Unsatisfactory"))))</f>
        <v/>
      </c>
      <c r="AD337" s="24" t="str">
        <f aca="false">IF($C337="","",IF(OR($K337="Yes",$R337="Yes",$W337="Yes"),"Yes","No"))</f>
        <v/>
      </c>
    </row>
    <row r="338" customFormat="false" ht="15" hidden="false" customHeight="false" outlineLevel="0" collapsed="false">
      <c r="A338" s="19"/>
      <c r="B338" s="20"/>
      <c r="C338" s="20"/>
      <c r="D338" s="20"/>
      <c r="E338" s="20"/>
      <c r="F338" s="21"/>
      <c r="G338" s="21"/>
      <c r="H338" s="21"/>
      <c r="I338" s="21"/>
      <c r="J338" s="21"/>
      <c r="K338" s="21"/>
      <c r="L338" s="21"/>
      <c r="M338" s="21"/>
      <c r="N338" s="21"/>
      <c r="O338" s="21"/>
      <c r="P338" s="21"/>
      <c r="Q338" s="21"/>
      <c r="R338" s="21"/>
      <c r="S338" s="21"/>
      <c r="T338" s="21"/>
      <c r="U338" s="21"/>
      <c r="V338" s="21"/>
      <c r="W338" s="21"/>
      <c r="X338" s="20"/>
      <c r="Y338" s="22" t="str">
        <f aca="false">IF(COUNTIF($F338:$J338,"Yes")+COUNTIF($F338:$J338,"No")=0,"",COUNTIF($F338:$J338,"Yes")/(COUNTIF($F338:$J338,"Yes")+COUNTIF($F338:$J338,"No")))</f>
        <v/>
      </c>
      <c r="Z338" s="22" t="str">
        <f aca="false">IF(COUNTIF($L338:$Q338,"Yes")+COUNTIF($L338:$Q338,"No")=0,"",COUNTIF($L338:$Q338,"Yes")/(COUNTIF($L338:$Q338,"Yes")+COUNTIF($L338:$Q338,"No")))</f>
        <v/>
      </c>
      <c r="AA338" s="22" t="str">
        <f aca="false">IF(COUNTIF($S338:$V338,"Yes")+COUNTIF($S338:$V338,"No")=0,"",COUNTIF($S338:$V338,"Yes")/(COUNTIF($S338:$V338,"Yes")+COUNTIF($S338:$V338,"No")))</f>
        <v/>
      </c>
      <c r="AB338" s="22" t="str">
        <f aca="false">IF(OR($C338="",IF($Y338="",0,WeightCX)+IF($Z338="",0,WeightIR)+IF($AA338="",0,WeightIN)=0),"",IF($AD338="Yes",0,(IF($Y338="",0,WeightCX*$Y338)+IF($Z338="",0,WeightIR*$Z338)+IF($AA338="",0,WeightIN*$AA338))/(IF($Y338="",0,WeightCX)+IF($Z338="",0,WeightIR)+IF($AA338="",0,WeightIN))))</f>
        <v/>
      </c>
      <c r="AC338" s="23" t="str">
        <f aca="false">IF($AB338="","",IF($AB338&gt;=BandExceeds,"Exceeds",IF($AB338&gt;=BandMeets,"Meets",IF($AB338&gt;=BandNI,"Needs improvement","Unsatisfactory"))))</f>
        <v/>
      </c>
      <c r="AD338" s="24" t="str">
        <f aca="false">IF($C338="","",IF(OR($K338="Yes",$R338="Yes",$W338="Yes"),"Yes","No"))</f>
        <v/>
      </c>
    </row>
    <row r="339" customFormat="false" ht="15" hidden="false" customHeight="false" outlineLevel="0" collapsed="false">
      <c r="A339" s="19"/>
      <c r="B339" s="20"/>
      <c r="C339" s="20"/>
      <c r="D339" s="20"/>
      <c r="E339" s="20"/>
      <c r="F339" s="21"/>
      <c r="G339" s="21"/>
      <c r="H339" s="21"/>
      <c r="I339" s="21"/>
      <c r="J339" s="21"/>
      <c r="K339" s="21"/>
      <c r="L339" s="21"/>
      <c r="M339" s="21"/>
      <c r="N339" s="21"/>
      <c r="O339" s="21"/>
      <c r="P339" s="21"/>
      <c r="Q339" s="21"/>
      <c r="R339" s="21"/>
      <c r="S339" s="21"/>
      <c r="T339" s="21"/>
      <c r="U339" s="21"/>
      <c r="V339" s="21"/>
      <c r="W339" s="21"/>
      <c r="X339" s="20"/>
      <c r="Y339" s="22" t="str">
        <f aca="false">IF(COUNTIF($F339:$J339,"Yes")+COUNTIF($F339:$J339,"No")=0,"",COUNTIF($F339:$J339,"Yes")/(COUNTIF($F339:$J339,"Yes")+COUNTIF($F339:$J339,"No")))</f>
        <v/>
      </c>
      <c r="Z339" s="22" t="str">
        <f aca="false">IF(COUNTIF($L339:$Q339,"Yes")+COUNTIF($L339:$Q339,"No")=0,"",COUNTIF($L339:$Q339,"Yes")/(COUNTIF($L339:$Q339,"Yes")+COUNTIF($L339:$Q339,"No")))</f>
        <v/>
      </c>
      <c r="AA339" s="22" t="str">
        <f aca="false">IF(COUNTIF($S339:$V339,"Yes")+COUNTIF($S339:$V339,"No")=0,"",COUNTIF($S339:$V339,"Yes")/(COUNTIF($S339:$V339,"Yes")+COUNTIF($S339:$V339,"No")))</f>
        <v/>
      </c>
      <c r="AB339" s="22" t="str">
        <f aca="false">IF(OR($C339="",IF($Y339="",0,WeightCX)+IF($Z339="",0,WeightIR)+IF($AA339="",0,WeightIN)=0),"",IF($AD339="Yes",0,(IF($Y339="",0,WeightCX*$Y339)+IF($Z339="",0,WeightIR*$Z339)+IF($AA339="",0,WeightIN*$AA339))/(IF($Y339="",0,WeightCX)+IF($Z339="",0,WeightIR)+IF($AA339="",0,WeightIN))))</f>
        <v/>
      </c>
      <c r="AC339" s="23" t="str">
        <f aca="false">IF($AB339="","",IF($AB339&gt;=BandExceeds,"Exceeds",IF($AB339&gt;=BandMeets,"Meets",IF($AB339&gt;=BandNI,"Needs improvement","Unsatisfactory"))))</f>
        <v/>
      </c>
      <c r="AD339" s="24" t="str">
        <f aca="false">IF($C339="","",IF(OR($K339="Yes",$R339="Yes",$W339="Yes"),"Yes","No"))</f>
        <v/>
      </c>
    </row>
    <row r="340" customFormat="false" ht="15" hidden="false" customHeight="false" outlineLevel="0" collapsed="false">
      <c r="A340" s="19"/>
      <c r="B340" s="20"/>
      <c r="C340" s="20"/>
      <c r="D340" s="20"/>
      <c r="E340" s="20"/>
      <c r="F340" s="21"/>
      <c r="G340" s="21"/>
      <c r="H340" s="21"/>
      <c r="I340" s="21"/>
      <c r="J340" s="21"/>
      <c r="K340" s="21"/>
      <c r="L340" s="21"/>
      <c r="M340" s="21"/>
      <c r="N340" s="21"/>
      <c r="O340" s="21"/>
      <c r="P340" s="21"/>
      <c r="Q340" s="21"/>
      <c r="R340" s="21"/>
      <c r="S340" s="21"/>
      <c r="T340" s="21"/>
      <c r="U340" s="21"/>
      <c r="V340" s="21"/>
      <c r="W340" s="21"/>
      <c r="X340" s="20"/>
      <c r="Y340" s="22" t="str">
        <f aca="false">IF(COUNTIF($F340:$J340,"Yes")+COUNTIF($F340:$J340,"No")=0,"",COUNTIF($F340:$J340,"Yes")/(COUNTIF($F340:$J340,"Yes")+COUNTIF($F340:$J340,"No")))</f>
        <v/>
      </c>
      <c r="Z340" s="22" t="str">
        <f aca="false">IF(COUNTIF($L340:$Q340,"Yes")+COUNTIF($L340:$Q340,"No")=0,"",COUNTIF($L340:$Q340,"Yes")/(COUNTIF($L340:$Q340,"Yes")+COUNTIF($L340:$Q340,"No")))</f>
        <v/>
      </c>
      <c r="AA340" s="22" t="str">
        <f aca="false">IF(COUNTIF($S340:$V340,"Yes")+COUNTIF($S340:$V340,"No")=0,"",COUNTIF($S340:$V340,"Yes")/(COUNTIF($S340:$V340,"Yes")+COUNTIF($S340:$V340,"No")))</f>
        <v/>
      </c>
      <c r="AB340" s="22" t="str">
        <f aca="false">IF(OR($C340="",IF($Y340="",0,WeightCX)+IF($Z340="",0,WeightIR)+IF($AA340="",0,WeightIN)=0),"",IF($AD340="Yes",0,(IF($Y340="",0,WeightCX*$Y340)+IF($Z340="",0,WeightIR*$Z340)+IF($AA340="",0,WeightIN*$AA340))/(IF($Y340="",0,WeightCX)+IF($Z340="",0,WeightIR)+IF($AA340="",0,WeightIN))))</f>
        <v/>
      </c>
      <c r="AC340" s="23" t="str">
        <f aca="false">IF($AB340="","",IF($AB340&gt;=BandExceeds,"Exceeds",IF($AB340&gt;=BandMeets,"Meets",IF($AB340&gt;=BandNI,"Needs improvement","Unsatisfactory"))))</f>
        <v/>
      </c>
      <c r="AD340" s="24" t="str">
        <f aca="false">IF($C340="","",IF(OR($K340="Yes",$R340="Yes",$W340="Yes"),"Yes","No"))</f>
        <v/>
      </c>
    </row>
    <row r="341" customFormat="false" ht="15" hidden="false" customHeight="false" outlineLevel="0" collapsed="false">
      <c r="A341" s="19"/>
      <c r="B341" s="20"/>
      <c r="C341" s="20"/>
      <c r="D341" s="20"/>
      <c r="E341" s="20"/>
      <c r="F341" s="21"/>
      <c r="G341" s="21"/>
      <c r="H341" s="21"/>
      <c r="I341" s="21"/>
      <c r="J341" s="21"/>
      <c r="K341" s="21"/>
      <c r="L341" s="21"/>
      <c r="M341" s="21"/>
      <c r="N341" s="21"/>
      <c r="O341" s="21"/>
      <c r="P341" s="21"/>
      <c r="Q341" s="21"/>
      <c r="R341" s="21"/>
      <c r="S341" s="21"/>
      <c r="T341" s="21"/>
      <c r="U341" s="21"/>
      <c r="V341" s="21"/>
      <c r="W341" s="21"/>
      <c r="X341" s="20"/>
      <c r="Y341" s="22" t="str">
        <f aca="false">IF(COUNTIF($F341:$J341,"Yes")+COUNTIF($F341:$J341,"No")=0,"",COUNTIF($F341:$J341,"Yes")/(COUNTIF($F341:$J341,"Yes")+COUNTIF($F341:$J341,"No")))</f>
        <v/>
      </c>
      <c r="Z341" s="22" t="str">
        <f aca="false">IF(COUNTIF($L341:$Q341,"Yes")+COUNTIF($L341:$Q341,"No")=0,"",COUNTIF($L341:$Q341,"Yes")/(COUNTIF($L341:$Q341,"Yes")+COUNTIF($L341:$Q341,"No")))</f>
        <v/>
      </c>
      <c r="AA341" s="22" t="str">
        <f aca="false">IF(COUNTIF($S341:$V341,"Yes")+COUNTIF($S341:$V341,"No")=0,"",COUNTIF($S341:$V341,"Yes")/(COUNTIF($S341:$V341,"Yes")+COUNTIF($S341:$V341,"No")))</f>
        <v/>
      </c>
      <c r="AB341" s="22" t="str">
        <f aca="false">IF(OR($C341="",IF($Y341="",0,WeightCX)+IF($Z341="",0,WeightIR)+IF($AA341="",0,WeightIN)=0),"",IF($AD341="Yes",0,(IF($Y341="",0,WeightCX*$Y341)+IF($Z341="",0,WeightIR*$Z341)+IF($AA341="",0,WeightIN*$AA341))/(IF($Y341="",0,WeightCX)+IF($Z341="",0,WeightIR)+IF($AA341="",0,WeightIN))))</f>
        <v/>
      </c>
      <c r="AC341" s="23" t="str">
        <f aca="false">IF($AB341="","",IF($AB341&gt;=BandExceeds,"Exceeds",IF($AB341&gt;=BandMeets,"Meets",IF($AB341&gt;=BandNI,"Needs improvement","Unsatisfactory"))))</f>
        <v/>
      </c>
      <c r="AD341" s="24" t="str">
        <f aca="false">IF($C341="","",IF(OR($K341="Yes",$R341="Yes",$W341="Yes"),"Yes","No"))</f>
        <v/>
      </c>
    </row>
    <row r="342" customFormat="false" ht="15" hidden="false" customHeight="false" outlineLevel="0" collapsed="false">
      <c r="A342" s="19"/>
      <c r="B342" s="20"/>
      <c r="C342" s="20"/>
      <c r="D342" s="20"/>
      <c r="E342" s="20"/>
      <c r="F342" s="21"/>
      <c r="G342" s="21"/>
      <c r="H342" s="21"/>
      <c r="I342" s="21"/>
      <c r="J342" s="21"/>
      <c r="K342" s="21"/>
      <c r="L342" s="21"/>
      <c r="M342" s="21"/>
      <c r="N342" s="21"/>
      <c r="O342" s="21"/>
      <c r="P342" s="21"/>
      <c r="Q342" s="21"/>
      <c r="R342" s="21"/>
      <c r="S342" s="21"/>
      <c r="T342" s="21"/>
      <c r="U342" s="21"/>
      <c r="V342" s="21"/>
      <c r="W342" s="21"/>
      <c r="X342" s="20"/>
      <c r="Y342" s="22" t="str">
        <f aca="false">IF(COUNTIF($F342:$J342,"Yes")+COUNTIF($F342:$J342,"No")=0,"",COUNTIF($F342:$J342,"Yes")/(COUNTIF($F342:$J342,"Yes")+COUNTIF($F342:$J342,"No")))</f>
        <v/>
      </c>
      <c r="Z342" s="22" t="str">
        <f aca="false">IF(COUNTIF($L342:$Q342,"Yes")+COUNTIF($L342:$Q342,"No")=0,"",COUNTIF($L342:$Q342,"Yes")/(COUNTIF($L342:$Q342,"Yes")+COUNTIF($L342:$Q342,"No")))</f>
        <v/>
      </c>
      <c r="AA342" s="22" t="str">
        <f aca="false">IF(COUNTIF($S342:$V342,"Yes")+COUNTIF($S342:$V342,"No")=0,"",COUNTIF($S342:$V342,"Yes")/(COUNTIF($S342:$V342,"Yes")+COUNTIF($S342:$V342,"No")))</f>
        <v/>
      </c>
      <c r="AB342" s="22" t="str">
        <f aca="false">IF(OR($C342="",IF($Y342="",0,WeightCX)+IF($Z342="",0,WeightIR)+IF($AA342="",0,WeightIN)=0),"",IF($AD342="Yes",0,(IF($Y342="",0,WeightCX*$Y342)+IF($Z342="",0,WeightIR*$Z342)+IF($AA342="",0,WeightIN*$AA342))/(IF($Y342="",0,WeightCX)+IF($Z342="",0,WeightIR)+IF($AA342="",0,WeightIN))))</f>
        <v/>
      </c>
      <c r="AC342" s="23" t="str">
        <f aca="false">IF($AB342="","",IF($AB342&gt;=BandExceeds,"Exceeds",IF($AB342&gt;=BandMeets,"Meets",IF($AB342&gt;=BandNI,"Needs improvement","Unsatisfactory"))))</f>
        <v/>
      </c>
      <c r="AD342" s="24" t="str">
        <f aca="false">IF($C342="","",IF(OR($K342="Yes",$R342="Yes",$W342="Yes"),"Yes","No"))</f>
        <v/>
      </c>
    </row>
    <row r="343" customFormat="false" ht="15" hidden="false" customHeight="false" outlineLevel="0" collapsed="false">
      <c r="A343" s="19"/>
      <c r="B343" s="20"/>
      <c r="C343" s="20"/>
      <c r="D343" s="20"/>
      <c r="E343" s="20"/>
      <c r="F343" s="21"/>
      <c r="G343" s="21"/>
      <c r="H343" s="21"/>
      <c r="I343" s="21"/>
      <c r="J343" s="21"/>
      <c r="K343" s="21"/>
      <c r="L343" s="21"/>
      <c r="M343" s="21"/>
      <c r="N343" s="21"/>
      <c r="O343" s="21"/>
      <c r="P343" s="21"/>
      <c r="Q343" s="21"/>
      <c r="R343" s="21"/>
      <c r="S343" s="21"/>
      <c r="T343" s="21"/>
      <c r="U343" s="21"/>
      <c r="V343" s="21"/>
      <c r="W343" s="21"/>
      <c r="X343" s="20"/>
      <c r="Y343" s="22" t="str">
        <f aca="false">IF(COUNTIF($F343:$J343,"Yes")+COUNTIF($F343:$J343,"No")=0,"",COUNTIF($F343:$J343,"Yes")/(COUNTIF($F343:$J343,"Yes")+COUNTIF($F343:$J343,"No")))</f>
        <v/>
      </c>
      <c r="Z343" s="22" t="str">
        <f aca="false">IF(COUNTIF($L343:$Q343,"Yes")+COUNTIF($L343:$Q343,"No")=0,"",COUNTIF($L343:$Q343,"Yes")/(COUNTIF($L343:$Q343,"Yes")+COUNTIF($L343:$Q343,"No")))</f>
        <v/>
      </c>
      <c r="AA343" s="22" t="str">
        <f aca="false">IF(COUNTIF($S343:$V343,"Yes")+COUNTIF($S343:$V343,"No")=0,"",COUNTIF($S343:$V343,"Yes")/(COUNTIF($S343:$V343,"Yes")+COUNTIF($S343:$V343,"No")))</f>
        <v/>
      </c>
      <c r="AB343" s="22" t="str">
        <f aca="false">IF(OR($C343="",IF($Y343="",0,WeightCX)+IF($Z343="",0,WeightIR)+IF($AA343="",0,WeightIN)=0),"",IF($AD343="Yes",0,(IF($Y343="",0,WeightCX*$Y343)+IF($Z343="",0,WeightIR*$Z343)+IF($AA343="",0,WeightIN*$AA343))/(IF($Y343="",0,WeightCX)+IF($Z343="",0,WeightIR)+IF($AA343="",0,WeightIN))))</f>
        <v/>
      </c>
      <c r="AC343" s="23" t="str">
        <f aca="false">IF($AB343="","",IF($AB343&gt;=BandExceeds,"Exceeds",IF($AB343&gt;=BandMeets,"Meets",IF($AB343&gt;=BandNI,"Needs improvement","Unsatisfactory"))))</f>
        <v/>
      </c>
      <c r="AD343" s="24" t="str">
        <f aca="false">IF($C343="","",IF(OR($K343="Yes",$R343="Yes",$W343="Yes"),"Yes","No"))</f>
        <v/>
      </c>
    </row>
    <row r="344" customFormat="false" ht="15" hidden="false" customHeight="false" outlineLevel="0" collapsed="false">
      <c r="A344" s="19"/>
      <c r="B344" s="20"/>
      <c r="C344" s="20"/>
      <c r="D344" s="20"/>
      <c r="E344" s="20"/>
      <c r="F344" s="21"/>
      <c r="G344" s="21"/>
      <c r="H344" s="21"/>
      <c r="I344" s="21"/>
      <c r="J344" s="21"/>
      <c r="K344" s="21"/>
      <c r="L344" s="21"/>
      <c r="M344" s="21"/>
      <c r="N344" s="21"/>
      <c r="O344" s="21"/>
      <c r="P344" s="21"/>
      <c r="Q344" s="21"/>
      <c r="R344" s="21"/>
      <c r="S344" s="21"/>
      <c r="T344" s="21"/>
      <c r="U344" s="21"/>
      <c r="V344" s="21"/>
      <c r="W344" s="21"/>
      <c r="X344" s="20"/>
      <c r="Y344" s="22" t="str">
        <f aca="false">IF(COUNTIF($F344:$J344,"Yes")+COUNTIF($F344:$J344,"No")=0,"",COUNTIF($F344:$J344,"Yes")/(COUNTIF($F344:$J344,"Yes")+COUNTIF($F344:$J344,"No")))</f>
        <v/>
      </c>
      <c r="Z344" s="22" t="str">
        <f aca="false">IF(COUNTIF($L344:$Q344,"Yes")+COUNTIF($L344:$Q344,"No")=0,"",COUNTIF($L344:$Q344,"Yes")/(COUNTIF($L344:$Q344,"Yes")+COUNTIF($L344:$Q344,"No")))</f>
        <v/>
      </c>
      <c r="AA344" s="22" t="str">
        <f aca="false">IF(COUNTIF($S344:$V344,"Yes")+COUNTIF($S344:$V344,"No")=0,"",COUNTIF($S344:$V344,"Yes")/(COUNTIF($S344:$V344,"Yes")+COUNTIF($S344:$V344,"No")))</f>
        <v/>
      </c>
      <c r="AB344" s="22" t="str">
        <f aca="false">IF(OR($C344="",IF($Y344="",0,WeightCX)+IF($Z344="",0,WeightIR)+IF($AA344="",0,WeightIN)=0),"",IF($AD344="Yes",0,(IF($Y344="",0,WeightCX*$Y344)+IF($Z344="",0,WeightIR*$Z344)+IF($AA344="",0,WeightIN*$AA344))/(IF($Y344="",0,WeightCX)+IF($Z344="",0,WeightIR)+IF($AA344="",0,WeightIN))))</f>
        <v/>
      </c>
      <c r="AC344" s="23" t="str">
        <f aca="false">IF($AB344="","",IF($AB344&gt;=BandExceeds,"Exceeds",IF($AB344&gt;=BandMeets,"Meets",IF($AB344&gt;=BandNI,"Needs improvement","Unsatisfactory"))))</f>
        <v/>
      </c>
      <c r="AD344" s="24" t="str">
        <f aca="false">IF($C344="","",IF(OR($K344="Yes",$R344="Yes",$W344="Yes"),"Yes","No"))</f>
        <v/>
      </c>
    </row>
    <row r="345" customFormat="false" ht="15" hidden="false" customHeight="false" outlineLevel="0" collapsed="false">
      <c r="A345" s="19"/>
      <c r="B345" s="20"/>
      <c r="C345" s="20"/>
      <c r="D345" s="20"/>
      <c r="E345" s="20"/>
      <c r="F345" s="21"/>
      <c r="G345" s="21"/>
      <c r="H345" s="21"/>
      <c r="I345" s="21"/>
      <c r="J345" s="21"/>
      <c r="K345" s="21"/>
      <c r="L345" s="21"/>
      <c r="M345" s="21"/>
      <c r="N345" s="21"/>
      <c r="O345" s="21"/>
      <c r="P345" s="21"/>
      <c r="Q345" s="21"/>
      <c r="R345" s="21"/>
      <c r="S345" s="21"/>
      <c r="T345" s="21"/>
      <c r="U345" s="21"/>
      <c r="V345" s="21"/>
      <c r="W345" s="21"/>
      <c r="X345" s="20"/>
      <c r="Y345" s="22" t="str">
        <f aca="false">IF(COUNTIF($F345:$J345,"Yes")+COUNTIF($F345:$J345,"No")=0,"",COUNTIF($F345:$J345,"Yes")/(COUNTIF($F345:$J345,"Yes")+COUNTIF($F345:$J345,"No")))</f>
        <v/>
      </c>
      <c r="Z345" s="22" t="str">
        <f aca="false">IF(COUNTIF($L345:$Q345,"Yes")+COUNTIF($L345:$Q345,"No")=0,"",COUNTIF($L345:$Q345,"Yes")/(COUNTIF($L345:$Q345,"Yes")+COUNTIF($L345:$Q345,"No")))</f>
        <v/>
      </c>
      <c r="AA345" s="22" t="str">
        <f aca="false">IF(COUNTIF($S345:$V345,"Yes")+COUNTIF($S345:$V345,"No")=0,"",COUNTIF($S345:$V345,"Yes")/(COUNTIF($S345:$V345,"Yes")+COUNTIF($S345:$V345,"No")))</f>
        <v/>
      </c>
      <c r="AB345" s="22" t="str">
        <f aca="false">IF(OR($C345="",IF($Y345="",0,WeightCX)+IF($Z345="",0,WeightIR)+IF($AA345="",0,WeightIN)=0),"",IF($AD345="Yes",0,(IF($Y345="",0,WeightCX*$Y345)+IF($Z345="",0,WeightIR*$Z345)+IF($AA345="",0,WeightIN*$AA345))/(IF($Y345="",0,WeightCX)+IF($Z345="",0,WeightIR)+IF($AA345="",0,WeightIN))))</f>
        <v/>
      </c>
      <c r="AC345" s="23" t="str">
        <f aca="false">IF($AB345="","",IF($AB345&gt;=BandExceeds,"Exceeds",IF($AB345&gt;=BandMeets,"Meets",IF($AB345&gt;=BandNI,"Needs improvement","Unsatisfactory"))))</f>
        <v/>
      </c>
      <c r="AD345" s="24" t="str">
        <f aca="false">IF($C345="","",IF(OR($K345="Yes",$R345="Yes",$W345="Yes"),"Yes","No"))</f>
        <v/>
      </c>
    </row>
    <row r="346" customFormat="false" ht="15" hidden="false" customHeight="false" outlineLevel="0" collapsed="false">
      <c r="A346" s="19"/>
      <c r="B346" s="20"/>
      <c r="C346" s="20"/>
      <c r="D346" s="20"/>
      <c r="E346" s="20"/>
      <c r="F346" s="21"/>
      <c r="G346" s="21"/>
      <c r="H346" s="21"/>
      <c r="I346" s="21"/>
      <c r="J346" s="21"/>
      <c r="K346" s="21"/>
      <c r="L346" s="21"/>
      <c r="M346" s="21"/>
      <c r="N346" s="21"/>
      <c r="O346" s="21"/>
      <c r="P346" s="21"/>
      <c r="Q346" s="21"/>
      <c r="R346" s="21"/>
      <c r="S346" s="21"/>
      <c r="T346" s="21"/>
      <c r="U346" s="21"/>
      <c r="V346" s="21"/>
      <c r="W346" s="21"/>
      <c r="X346" s="20"/>
      <c r="Y346" s="22" t="str">
        <f aca="false">IF(COUNTIF($F346:$J346,"Yes")+COUNTIF($F346:$J346,"No")=0,"",COUNTIF($F346:$J346,"Yes")/(COUNTIF($F346:$J346,"Yes")+COUNTIF($F346:$J346,"No")))</f>
        <v/>
      </c>
      <c r="Z346" s="22" t="str">
        <f aca="false">IF(COUNTIF($L346:$Q346,"Yes")+COUNTIF($L346:$Q346,"No")=0,"",COUNTIF($L346:$Q346,"Yes")/(COUNTIF($L346:$Q346,"Yes")+COUNTIF($L346:$Q346,"No")))</f>
        <v/>
      </c>
      <c r="AA346" s="22" t="str">
        <f aca="false">IF(COUNTIF($S346:$V346,"Yes")+COUNTIF($S346:$V346,"No")=0,"",COUNTIF($S346:$V346,"Yes")/(COUNTIF($S346:$V346,"Yes")+COUNTIF($S346:$V346,"No")))</f>
        <v/>
      </c>
      <c r="AB346" s="22" t="str">
        <f aca="false">IF(OR($C346="",IF($Y346="",0,WeightCX)+IF($Z346="",0,WeightIR)+IF($AA346="",0,WeightIN)=0),"",IF($AD346="Yes",0,(IF($Y346="",0,WeightCX*$Y346)+IF($Z346="",0,WeightIR*$Z346)+IF($AA346="",0,WeightIN*$AA346))/(IF($Y346="",0,WeightCX)+IF($Z346="",0,WeightIR)+IF($AA346="",0,WeightIN))))</f>
        <v/>
      </c>
      <c r="AC346" s="23" t="str">
        <f aca="false">IF($AB346="","",IF($AB346&gt;=BandExceeds,"Exceeds",IF($AB346&gt;=BandMeets,"Meets",IF($AB346&gt;=BandNI,"Needs improvement","Unsatisfactory"))))</f>
        <v/>
      </c>
      <c r="AD346" s="24" t="str">
        <f aca="false">IF($C346="","",IF(OR($K346="Yes",$R346="Yes",$W346="Yes"),"Yes","No"))</f>
        <v/>
      </c>
    </row>
    <row r="347" customFormat="false" ht="15" hidden="false" customHeight="false" outlineLevel="0" collapsed="false">
      <c r="A347" s="19"/>
      <c r="B347" s="20"/>
      <c r="C347" s="20"/>
      <c r="D347" s="20"/>
      <c r="E347" s="20"/>
      <c r="F347" s="21"/>
      <c r="G347" s="21"/>
      <c r="H347" s="21"/>
      <c r="I347" s="21"/>
      <c r="J347" s="21"/>
      <c r="K347" s="21"/>
      <c r="L347" s="21"/>
      <c r="M347" s="21"/>
      <c r="N347" s="21"/>
      <c r="O347" s="21"/>
      <c r="P347" s="21"/>
      <c r="Q347" s="21"/>
      <c r="R347" s="21"/>
      <c r="S347" s="21"/>
      <c r="T347" s="21"/>
      <c r="U347" s="21"/>
      <c r="V347" s="21"/>
      <c r="W347" s="21"/>
      <c r="X347" s="20"/>
      <c r="Y347" s="22" t="str">
        <f aca="false">IF(COUNTIF($F347:$J347,"Yes")+COUNTIF($F347:$J347,"No")=0,"",COUNTIF($F347:$J347,"Yes")/(COUNTIF($F347:$J347,"Yes")+COUNTIF($F347:$J347,"No")))</f>
        <v/>
      </c>
      <c r="Z347" s="22" t="str">
        <f aca="false">IF(COUNTIF($L347:$Q347,"Yes")+COUNTIF($L347:$Q347,"No")=0,"",COUNTIF($L347:$Q347,"Yes")/(COUNTIF($L347:$Q347,"Yes")+COUNTIF($L347:$Q347,"No")))</f>
        <v/>
      </c>
      <c r="AA347" s="22" t="str">
        <f aca="false">IF(COUNTIF($S347:$V347,"Yes")+COUNTIF($S347:$V347,"No")=0,"",COUNTIF($S347:$V347,"Yes")/(COUNTIF($S347:$V347,"Yes")+COUNTIF($S347:$V347,"No")))</f>
        <v/>
      </c>
      <c r="AB347" s="22" t="str">
        <f aca="false">IF(OR($C347="",IF($Y347="",0,WeightCX)+IF($Z347="",0,WeightIR)+IF($AA347="",0,WeightIN)=0),"",IF($AD347="Yes",0,(IF($Y347="",0,WeightCX*$Y347)+IF($Z347="",0,WeightIR*$Z347)+IF($AA347="",0,WeightIN*$AA347))/(IF($Y347="",0,WeightCX)+IF($Z347="",0,WeightIR)+IF($AA347="",0,WeightIN))))</f>
        <v/>
      </c>
      <c r="AC347" s="23" t="str">
        <f aca="false">IF($AB347="","",IF($AB347&gt;=BandExceeds,"Exceeds",IF($AB347&gt;=BandMeets,"Meets",IF($AB347&gt;=BandNI,"Needs improvement","Unsatisfactory"))))</f>
        <v/>
      </c>
      <c r="AD347" s="24" t="str">
        <f aca="false">IF($C347="","",IF(OR($K347="Yes",$R347="Yes",$W347="Yes"),"Yes","No"))</f>
        <v/>
      </c>
    </row>
    <row r="348" customFormat="false" ht="15" hidden="false" customHeight="false" outlineLevel="0" collapsed="false">
      <c r="A348" s="19"/>
      <c r="B348" s="20"/>
      <c r="C348" s="20"/>
      <c r="D348" s="20"/>
      <c r="E348" s="20"/>
      <c r="F348" s="21"/>
      <c r="G348" s="21"/>
      <c r="H348" s="21"/>
      <c r="I348" s="21"/>
      <c r="J348" s="21"/>
      <c r="K348" s="21"/>
      <c r="L348" s="21"/>
      <c r="M348" s="21"/>
      <c r="N348" s="21"/>
      <c r="O348" s="21"/>
      <c r="P348" s="21"/>
      <c r="Q348" s="21"/>
      <c r="R348" s="21"/>
      <c r="S348" s="21"/>
      <c r="T348" s="21"/>
      <c r="U348" s="21"/>
      <c r="V348" s="21"/>
      <c r="W348" s="21"/>
      <c r="X348" s="20"/>
      <c r="Y348" s="22" t="str">
        <f aca="false">IF(COUNTIF($F348:$J348,"Yes")+COUNTIF($F348:$J348,"No")=0,"",COUNTIF($F348:$J348,"Yes")/(COUNTIF($F348:$J348,"Yes")+COUNTIF($F348:$J348,"No")))</f>
        <v/>
      </c>
      <c r="Z348" s="22" t="str">
        <f aca="false">IF(COUNTIF($L348:$Q348,"Yes")+COUNTIF($L348:$Q348,"No")=0,"",COUNTIF($L348:$Q348,"Yes")/(COUNTIF($L348:$Q348,"Yes")+COUNTIF($L348:$Q348,"No")))</f>
        <v/>
      </c>
      <c r="AA348" s="22" t="str">
        <f aca="false">IF(COUNTIF($S348:$V348,"Yes")+COUNTIF($S348:$V348,"No")=0,"",COUNTIF($S348:$V348,"Yes")/(COUNTIF($S348:$V348,"Yes")+COUNTIF($S348:$V348,"No")))</f>
        <v/>
      </c>
      <c r="AB348" s="22" t="str">
        <f aca="false">IF(OR($C348="",IF($Y348="",0,WeightCX)+IF($Z348="",0,WeightIR)+IF($AA348="",0,WeightIN)=0),"",IF($AD348="Yes",0,(IF($Y348="",0,WeightCX*$Y348)+IF($Z348="",0,WeightIR*$Z348)+IF($AA348="",0,WeightIN*$AA348))/(IF($Y348="",0,WeightCX)+IF($Z348="",0,WeightIR)+IF($AA348="",0,WeightIN))))</f>
        <v/>
      </c>
      <c r="AC348" s="23" t="str">
        <f aca="false">IF($AB348="","",IF($AB348&gt;=BandExceeds,"Exceeds",IF($AB348&gt;=BandMeets,"Meets",IF($AB348&gt;=BandNI,"Needs improvement","Unsatisfactory"))))</f>
        <v/>
      </c>
      <c r="AD348" s="24" t="str">
        <f aca="false">IF($C348="","",IF(OR($K348="Yes",$R348="Yes",$W348="Yes"),"Yes","No"))</f>
        <v/>
      </c>
    </row>
    <row r="349" customFormat="false" ht="15" hidden="false" customHeight="false" outlineLevel="0" collapsed="false">
      <c r="A349" s="19"/>
      <c r="B349" s="20"/>
      <c r="C349" s="20"/>
      <c r="D349" s="20"/>
      <c r="E349" s="20"/>
      <c r="F349" s="21"/>
      <c r="G349" s="21"/>
      <c r="H349" s="21"/>
      <c r="I349" s="21"/>
      <c r="J349" s="21"/>
      <c r="K349" s="21"/>
      <c r="L349" s="21"/>
      <c r="M349" s="21"/>
      <c r="N349" s="21"/>
      <c r="O349" s="21"/>
      <c r="P349" s="21"/>
      <c r="Q349" s="21"/>
      <c r="R349" s="21"/>
      <c r="S349" s="21"/>
      <c r="T349" s="21"/>
      <c r="U349" s="21"/>
      <c r="V349" s="21"/>
      <c r="W349" s="21"/>
      <c r="X349" s="20"/>
      <c r="Y349" s="22" t="str">
        <f aca="false">IF(COUNTIF($F349:$J349,"Yes")+COUNTIF($F349:$J349,"No")=0,"",COUNTIF($F349:$J349,"Yes")/(COUNTIF($F349:$J349,"Yes")+COUNTIF($F349:$J349,"No")))</f>
        <v/>
      </c>
      <c r="Z349" s="22" t="str">
        <f aca="false">IF(COUNTIF($L349:$Q349,"Yes")+COUNTIF($L349:$Q349,"No")=0,"",COUNTIF($L349:$Q349,"Yes")/(COUNTIF($L349:$Q349,"Yes")+COUNTIF($L349:$Q349,"No")))</f>
        <v/>
      </c>
      <c r="AA349" s="22" t="str">
        <f aca="false">IF(COUNTIF($S349:$V349,"Yes")+COUNTIF($S349:$V349,"No")=0,"",COUNTIF($S349:$V349,"Yes")/(COUNTIF($S349:$V349,"Yes")+COUNTIF($S349:$V349,"No")))</f>
        <v/>
      </c>
      <c r="AB349" s="22" t="str">
        <f aca="false">IF(OR($C349="",IF($Y349="",0,WeightCX)+IF($Z349="",0,WeightIR)+IF($AA349="",0,WeightIN)=0),"",IF($AD349="Yes",0,(IF($Y349="",0,WeightCX*$Y349)+IF($Z349="",0,WeightIR*$Z349)+IF($AA349="",0,WeightIN*$AA349))/(IF($Y349="",0,WeightCX)+IF($Z349="",0,WeightIR)+IF($AA349="",0,WeightIN))))</f>
        <v/>
      </c>
      <c r="AC349" s="23" t="str">
        <f aca="false">IF($AB349="","",IF($AB349&gt;=BandExceeds,"Exceeds",IF($AB349&gt;=BandMeets,"Meets",IF($AB349&gt;=BandNI,"Needs improvement","Unsatisfactory"))))</f>
        <v/>
      </c>
      <c r="AD349" s="24" t="str">
        <f aca="false">IF($C349="","",IF(OR($K349="Yes",$R349="Yes",$W349="Yes"),"Yes","No"))</f>
        <v/>
      </c>
    </row>
    <row r="350" customFormat="false" ht="15" hidden="false" customHeight="false" outlineLevel="0" collapsed="false">
      <c r="A350" s="19"/>
      <c r="B350" s="20"/>
      <c r="C350" s="20"/>
      <c r="D350" s="20"/>
      <c r="E350" s="20"/>
      <c r="F350" s="21"/>
      <c r="G350" s="21"/>
      <c r="H350" s="21"/>
      <c r="I350" s="21"/>
      <c r="J350" s="21"/>
      <c r="K350" s="21"/>
      <c r="L350" s="21"/>
      <c r="M350" s="21"/>
      <c r="N350" s="21"/>
      <c r="O350" s="21"/>
      <c r="P350" s="21"/>
      <c r="Q350" s="21"/>
      <c r="R350" s="21"/>
      <c r="S350" s="21"/>
      <c r="T350" s="21"/>
      <c r="U350" s="21"/>
      <c r="V350" s="21"/>
      <c r="W350" s="21"/>
      <c r="X350" s="20"/>
      <c r="Y350" s="22" t="str">
        <f aca="false">IF(COUNTIF($F350:$J350,"Yes")+COUNTIF($F350:$J350,"No")=0,"",COUNTIF($F350:$J350,"Yes")/(COUNTIF($F350:$J350,"Yes")+COUNTIF($F350:$J350,"No")))</f>
        <v/>
      </c>
      <c r="Z350" s="22" t="str">
        <f aca="false">IF(COUNTIF($L350:$Q350,"Yes")+COUNTIF($L350:$Q350,"No")=0,"",COUNTIF($L350:$Q350,"Yes")/(COUNTIF($L350:$Q350,"Yes")+COUNTIF($L350:$Q350,"No")))</f>
        <v/>
      </c>
      <c r="AA350" s="22" t="str">
        <f aca="false">IF(COUNTIF($S350:$V350,"Yes")+COUNTIF($S350:$V350,"No")=0,"",COUNTIF($S350:$V350,"Yes")/(COUNTIF($S350:$V350,"Yes")+COUNTIF($S350:$V350,"No")))</f>
        <v/>
      </c>
      <c r="AB350" s="22" t="str">
        <f aca="false">IF(OR($C350="",IF($Y350="",0,WeightCX)+IF($Z350="",0,WeightIR)+IF($AA350="",0,WeightIN)=0),"",IF($AD350="Yes",0,(IF($Y350="",0,WeightCX*$Y350)+IF($Z350="",0,WeightIR*$Z350)+IF($AA350="",0,WeightIN*$AA350))/(IF($Y350="",0,WeightCX)+IF($Z350="",0,WeightIR)+IF($AA350="",0,WeightIN))))</f>
        <v/>
      </c>
      <c r="AC350" s="23" t="str">
        <f aca="false">IF($AB350="","",IF($AB350&gt;=BandExceeds,"Exceeds",IF($AB350&gt;=BandMeets,"Meets",IF($AB350&gt;=BandNI,"Needs improvement","Unsatisfactory"))))</f>
        <v/>
      </c>
      <c r="AD350" s="24" t="str">
        <f aca="false">IF($C350="","",IF(OR($K350="Yes",$R350="Yes",$W350="Yes"),"Yes","No"))</f>
        <v/>
      </c>
    </row>
    <row r="351" customFormat="false" ht="15" hidden="false" customHeight="false" outlineLevel="0" collapsed="false">
      <c r="A351" s="19"/>
      <c r="B351" s="20"/>
      <c r="C351" s="20"/>
      <c r="D351" s="20"/>
      <c r="E351" s="20"/>
      <c r="F351" s="21"/>
      <c r="G351" s="21"/>
      <c r="H351" s="21"/>
      <c r="I351" s="21"/>
      <c r="J351" s="21"/>
      <c r="K351" s="21"/>
      <c r="L351" s="21"/>
      <c r="M351" s="21"/>
      <c r="N351" s="21"/>
      <c r="O351" s="21"/>
      <c r="P351" s="21"/>
      <c r="Q351" s="21"/>
      <c r="R351" s="21"/>
      <c r="S351" s="21"/>
      <c r="T351" s="21"/>
      <c r="U351" s="21"/>
      <c r="V351" s="21"/>
      <c r="W351" s="21"/>
      <c r="X351" s="20"/>
      <c r="Y351" s="22" t="str">
        <f aca="false">IF(COUNTIF($F351:$J351,"Yes")+COUNTIF($F351:$J351,"No")=0,"",COUNTIF($F351:$J351,"Yes")/(COUNTIF($F351:$J351,"Yes")+COUNTIF($F351:$J351,"No")))</f>
        <v/>
      </c>
      <c r="Z351" s="22" t="str">
        <f aca="false">IF(COUNTIF($L351:$Q351,"Yes")+COUNTIF($L351:$Q351,"No")=0,"",COUNTIF($L351:$Q351,"Yes")/(COUNTIF($L351:$Q351,"Yes")+COUNTIF($L351:$Q351,"No")))</f>
        <v/>
      </c>
      <c r="AA351" s="22" t="str">
        <f aca="false">IF(COUNTIF($S351:$V351,"Yes")+COUNTIF($S351:$V351,"No")=0,"",COUNTIF($S351:$V351,"Yes")/(COUNTIF($S351:$V351,"Yes")+COUNTIF($S351:$V351,"No")))</f>
        <v/>
      </c>
      <c r="AB351" s="22" t="str">
        <f aca="false">IF(OR($C351="",IF($Y351="",0,WeightCX)+IF($Z351="",0,WeightIR)+IF($AA351="",0,WeightIN)=0),"",IF($AD351="Yes",0,(IF($Y351="",0,WeightCX*$Y351)+IF($Z351="",0,WeightIR*$Z351)+IF($AA351="",0,WeightIN*$AA351))/(IF($Y351="",0,WeightCX)+IF($Z351="",0,WeightIR)+IF($AA351="",0,WeightIN))))</f>
        <v/>
      </c>
      <c r="AC351" s="23" t="str">
        <f aca="false">IF($AB351="","",IF($AB351&gt;=BandExceeds,"Exceeds",IF($AB351&gt;=BandMeets,"Meets",IF($AB351&gt;=BandNI,"Needs improvement","Unsatisfactory"))))</f>
        <v/>
      </c>
      <c r="AD351" s="24" t="str">
        <f aca="false">IF($C351="","",IF(OR($K351="Yes",$R351="Yes",$W351="Yes"),"Yes","No"))</f>
        <v/>
      </c>
    </row>
    <row r="352" customFormat="false" ht="15" hidden="false" customHeight="false" outlineLevel="0" collapsed="false">
      <c r="A352" s="19"/>
      <c r="B352" s="20"/>
      <c r="C352" s="20"/>
      <c r="D352" s="20"/>
      <c r="E352" s="20"/>
      <c r="F352" s="21"/>
      <c r="G352" s="21"/>
      <c r="H352" s="21"/>
      <c r="I352" s="21"/>
      <c r="J352" s="21"/>
      <c r="K352" s="21"/>
      <c r="L352" s="21"/>
      <c r="M352" s="21"/>
      <c r="N352" s="21"/>
      <c r="O352" s="21"/>
      <c r="P352" s="21"/>
      <c r="Q352" s="21"/>
      <c r="R352" s="21"/>
      <c r="S352" s="21"/>
      <c r="T352" s="21"/>
      <c r="U352" s="21"/>
      <c r="V352" s="21"/>
      <c r="W352" s="21"/>
      <c r="X352" s="20"/>
      <c r="Y352" s="22" t="str">
        <f aca="false">IF(COUNTIF($F352:$J352,"Yes")+COUNTIF($F352:$J352,"No")=0,"",COUNTIF($F352:$J352,"Yes")/(COUNTIF($F352:$J352,"Yes")+COUNTIF($F352:$J352,"No")))</f>
        <v/>
      </c>
      <c r="Z352" s="22" t="str">
        <f aca="false">IF(COUNTIF($L352:$Q352,"Yes")+COUNTIF($L352:$Q352,"No")=0,"",COUNTIF($L352:$Q352,"Yes")/(COUNTIF($L352:$Q352,"Yes")+COUNTIF($L352:$Q352,"No")))</f>
        <v/>
      </c>
      <c r="AA352" s="22" t="str">
        <f aca="false">IF(COUNTIF($S352:$V352,"Yes")+COUNTIF($S352:$V352,"No")=0,"",COUNTIF($S352:$V352,"Yes")/(COUNTIF($S352:$V352,"Yes")+COUNTIF($S352:$V352,"No")))</f>
        <v/>
      </c>
      <c r="AB352" s="22" t="str">
        <f aca="false">IF(OR($C352="",IF($Y352="",0,WeightCX)+IF($Z352="",0,WeightIR)+IF($AA352="",0,WeightIN)=0),"",IF($AD352="Yes",0,(IF($Y352="",0,WeightCX*$Y352)+IF($Z352="",0,WeightIR*$Z352)+IF($AA352="",0,WeightIN*$AA352))/(IF($Y352="",0,WeightCX)+IF($Z352="",0,WeightIR)+IF($AA352="",0,WeightIN))))</f>
        <v/>
      </c>
      <c r="AC352" s="23" t="str">
        <f aca="false">IF($AB352="","",IF($AB352&gt;=BandExceeds,"Exceeds",IF($AB352&gt;=BandMeets,"Meets",IF($AB352&gt;=BandNI,"Needs improvement","Unsatisfactory"))))</f>
        <v/>
      </c>
      <c r="AD352" s="24" t="str">
        <f aca="false">IF($C352="","",IF(OR($K352="Yes",$R352="Yes",$W352="Yes"),"Yes","No"))</f>
        <v/>
      </c>
    </row>
    <row r="353" customFormat="false" ht="15" hidden="false" customHeight="false" outlineLevel="0" collapsed="false">
      <c r="A353" s="19"/>
      <c r="B353" s="20"/>
      <c r="C353" s="20"/>
      <c r="D353" s="20"/>
      <c r="E353" s="20"/>
      <c r="F353" s="21"/>
      <c r="G353" s="21"/>
      <c r="H353" s="21"/>
      <c r="I353" s="21"/>
      <c r="J353" s="21"/>
      <c r="K353" s="21"/>
      <c r="L353" s="21"/>
      <c r="M353" s="21"/>
      <c r="N353" s="21"/>
      <c r="O353" s="21"/>
      <c r="P353" s="21"/>
      <c r="Q353" s="21"/>
      <c r="R353" s="21"/>
      <c r="S353" s="21"/>
      <c r="T353" s="21"/>
      <c r="U353" s="21"/>
      <c r="V353" s="21"/>
      <c r="W353" s="21"/>
      <c r="X353" s="20"/>
      <c r="Y353" s="22" t="str">
        <f aca="false">IF(COUNTIF($F353:$J353,"Yes")+COUNTIF($F353:$J353,"No")=0,"",COUNTIF($F353:$J353,"Yes")/(COUNTIF($F353:$J353,"Yes")+COUNTIF($F353:$J353,"No")))</f>
        <v/>
      </c>
      <c r="Z353" s="22" t="str">
        <f aca="false">IF(COUNTIF($L353:$Q353,"Yes")+COUNTIF($L353:$Q353,"No")=0,"",COUNTIF($L353:$Q353,"Yes")/(COUNTIF($L353:$Q353,"Yes")+COUNTIF($L353:$Q353,"No")))</f>
        <v/>
      </c>
      <c r="AA353" s="22" t="str">
        <f aca="false">IF(COUNTIF($S353:$V353,"Yes")+COUNTIF($S353:$V353,"No")=0,"",COUNTIF($S353:$V353,"Yes")/(COUNTIF($S353:$V353,"Yes")+COUNTIF($S353:$V353,"No")))</f>
        <v/>
      </c>
      <c r="AB353" s="22" t="str">
        <f aca="false">IF(OR($C353="",IF($Y353="",0,WeightCX)+IF($Z353="",0,WeightIR)+IF($AA353="",0,WeightIN)=0),"",IF($AD353="Yes",0,(IF($Y353="",0,WeightCX*$Y353)+IF($Z353="",0,WeightIR*$Z353)+IF($AA353="",0,WeightIN*$AA353))/(IF($Y353="",0,WeightCX)+IF($Z353="",0,WeightIR)+IF($AA353="",0,WeightIN))))</f>
        <v/>
      </c>
      <c r="AC353" s="23" t="str">
        <f aca="false">IF($AB353="","",IF($AB353&gt;=BandExceeds,"Exceeds",IF($AB353&gt;=BandMeets,"Meets",IF($AB353&gt;=BandNI,"Needs improvement","Unsatisfactory"))))</f>
        <v/>
      </c>
      <c r="AD353" s="24" t="str">
        <f aca="false">IF($C353="","",IF(OR($K353="Yes",$R353="Yes",$W353="Yes"),"Yes","No"))</f>
        <v/>
      </c>
    </row>
    <row r="354" customFormat="false" ht="15" hidden="false" customHeight="false" outlineLevel="0" collapsed="false">
      <c r="A354" s="19"/>
      <c r="B354" s="20"/>
      <c r="C354" s="20"/>
      <c r="D354" s="20"/>
      <c r="E354" s="20"/>
      <c r="F354" s="21"/>
      <c r="G354" s="21"/>
      <c r="H354" s="21"/>
      <c r="I354" s="21"/>
      <c r="J354" s="21"/>
      <c r="K354" s="21"/>
      <c r="L354" s="21"/>
      <c r="M354" s="21"/>
      <c r="N354" s="21"/>
      <c r="O354" s="21"/>
      <c r="P354" s="21"/>
      <c r="Q354" s="21"/>
      <c r="R354" s="21"/>
      <c r="S354" s="21"/>
      <c r="T354" s="21"/>
      <c r="U354" s="21"/>
      <c r="V354" s="21"/>
      <c r="W354" s="21"/>
      <c r="X354" s="20"/>
      <c r="Y354" s="22" t="str">
        <f aca="false">IF(COUNTIF($F354:$J354,"Yes")+COUNTIF($F354:$J354,"No")=0,"",COUNTIF($F354:$J354,"Yes")/(COUNTIF($F354:$J354,"Yes")+COUNTIF($F354:$J354,"No")))</f>
        <v/>
      </c>
      <c r="Z354" s="22" t="str">
        <f aca="false">IF(COUNTIF($L354:$Q354,"Yes")+COUNTIF($L354:$Q354,"No")=0,"",COUNTIF($L354:$Q354,"Yes")/(COUNTIF($L354:$Q354,"Yes")+COUNTIF($L354:$Q354,"No")))</f>
        <v/>
      </c>
      <c r="AA354" s="22" t="str">
        <f aca="false">IF(COUNTIF($S354:$V354,"Yes")+COUNTIF($S354:$V354,"No")=0,"",COUNTIF($S354:$V354,"Yes")/(COUNTIF($S354:$V354,"Yes")+COUNTIF($S354:$V354,"No")))</f>
        <v/>
      </c>
      <c r="AB354" s="22" t="str">
        <f aca="false">IF(OR($C354="",IF($Y354="",0,WeightCX)+IF($Z354="",0,WeightIR)+IF($AA354="",0,WeightIN)=0),"",IF($AD354="Yes",0,(IF($Y354="",0,WeightCX*$Y354)+IF($Z354="",0,WeightIR*$Z354)+IF($AA354="",0,WeightIN*$AA354))/(IF($Y354="",0,WeightCX)+IF($Z354="",0,WeightIR)+IF($AA354="",0,WeightIN))))</f>
        <v/>
      </c>
      <c r="AC354" s="23" t="str">
        <f aca="false">IF($AB354="","",IF($AB354&gt;=BandExceeds,"Exceeds",IF($AB354&gt;=BandMeets,"Meets",IF($AB354&gt;=BandNI,"Needs improvement","Unsatisfactory"))))</f>
        <v/>
      </c>
      <c r="AD354" s="24" t="str">
        <f aca="false">IF($C354="","",IF(OR($K354="Yes",$R354="Yes",$W354="Yes"),"Yes","No"))</f>
        <v/>
      </c>
    </row>
    <row r="355" customFormat="false" ht="15" hidden="false" customHeight="false" outlineLevel="0" collapsed="false">
      <c r="A355" s="19"/>
      <c r="B355" s="20"/>
      <c r="C355" s="20"/>
      <c r="D355" s="20"/>
      <c r="E355" s="20"/>
      <c r="F355" s="21"/>
      <c r="G355" s="21"/>
      <c r="H355" s="21"/>
      <c r="I355" s="21"/>
      <c r="J355" s="21"/>
      <c r="K355" s="21"/>
      <c r="L355" s="21"/>
      <c r="M355" s="21"/>
      <c r="N355" s="21"/>
      <c r="O355" s="21"/>
      <c r="P355" s="21"/>
      <c r="Q355" s="21"/>
      <c r="R355" s="21"/>
      <c r="S355" s="21"/>
      <c r="T355" s="21"/>
      <c r="U355" s="21"/>
      <c r="V355" s="21"/>
      <c r="W355" s="21"/>
      <c r="X355" s="20"/>
      <c r="Y355" s="22" t="str">
        <f aca="false">IF(COUNTIF($F355:$J355,"Yes")+COUNTIF($F355:$J355,"No")=0,"",COUNTIF($F355:$J355,"Yes")/(COUNTIF($F355:$J355,"Yes")+COUNTIF($F355:$J355,"No")))</f>
        <v/>
      </c>
      <c r="Z355" s="22" t="str">
        <f aca="false">IF(COUNTIF($L355:$Q355,"Yes")+COUNTIF($L355:$Q355,"No")=0,"",COUNTIF($L355:$Q355,"Yes")/(COUNTIF($L355:$Q355,"Yes")+COUNTIF($L355:$Q355,"No")))</f>
        <v/>
      </c>
      <c r="AA355" s="22" t="str">
        <f aca="false">IF(COUNTIF($S355:$V355,"Yes")+COUNTIF($S355:$V355,"No")=0,"",COUNTIF($S355:$V355,"Yes")/(COUNTIF($S355:$V355,"Yes")+COUNTIF($S355:$V355,"No")))</f>
        <v/>
      </c>
      <c r="AB355" s="22" t="str">
        <f aca="false">IF(OR($C355="",IF($Y355="",0,WeightCX)+IF($Z355="",0,WeightIR)+IF($AA355="",0,WeightIN)=0),"",IF($AD355="Yes",0,(IF($Y355="",0,WeightCX*$Y355)+IF($Z355="",0,WeightIR*$Z355)+IF($AA355="",0,WeightIN*$AA355))/(IF($Y355="",0,WeightCX)+IF($Z355="",0,WeightIR)+IF($AA355="",0,WeightIN))))</f>
        <v/>
      </c>
      <c r="AC355" s="23" t="str">
        <f aca="false">IF($AB355="","",IF($AB355&gt;=BandExceeds,"Exceeds",IF($AB355&gt;=BandMeets,"Meets",IF($AB355&gt;=BandNI,"Needs improvement","Unsatisfactory"))))</f>
        <v/>
      </c>
      <c r="AD355" s="24" t="str">
        <f aca="false">IF($C355="","",IF(OR($K355="Yes",$R355="Yes",$W355="Yes"),"Yes","No"))</f>
        <v/>
      </c>
    </row>
    <row r="356" customFormat="false" ht="15" hidden="false" customHeight="false" outlineLevel="0" collapsed="false">
      <c r="A356" s="19"/>
      <c r="B356" s="20"/>
      <c r="C356" s="20"/>
      <c r="D356" s="20"/>
      <c r="E356" s="20"/>
      <c r="F356" s="21"/>
      <c r="G356" s="21"/>
      <c r="H356" s="21"/>
      <c r="I356" s="21"/>
      <c r="J356" s="21"/>
      <c r="K356" s="21"/>
      <c r="L356" s="21"/>
      <c r="M356" s="21"/>
      <c r="N356" s="21"/>
      <c r="O356" s="21"/>
      <c r="P356" s="21"/>
      <c r="Q356" s="21"/>
      <c r="R356" s="21"/>
      <c r="S356" s="21"/>
      <c r="T356" s="21"/>
      <c r="U356" s="21"/>
      <c r="V356" s="21"/>
      <c r="W356" s="21"/>
      <c r="X356" s="20"/>
      <c r="Y356" s="22" t="str">
        <f aca="false">IF(COUNTIF($F356:$J356,"Yes")+COUNTIF($F356:$J356,"No")=0,"",COUNTIF($F356:$J356,"Yes")/(COUNTIF($F356:$J356,"Yes")+COUNTIF($F356:$J356,"No")))</f>
        <v/>
      </c>
      <c r="Z356" s="22" t="str">
        <f aca="false">IF(COUNTIF($L356:$Q356,"Yes")+COUNTIF($L356:$Q356,"No")=0,"",COUNTIF($L356:$Q356,"Yes")/(COUNTIF($L356:$Q356,"Yes")+COUNTIF($L356:$Q356,"No")))</f>
        <v/>
      </c>
      <c r="AA356" s="22" t="str">
        <f aca="false">IF(COUNTIF($S356:$V356,"Yes")+COUNTIF($S356:$V356,"No")=0,"",COUNTIF($S356:$V356,"Yes")/(COUNTIF($S356:$V356,"Yes")+COUNTIF($S356:$V356,"No")))</f>
        <v/>
      </c>
      <c r="AB356" s="22" t="str">
        <f aca="false">IF(OR($C356="",IF($Y356="",0,WeightCX)+IF($Z356="",0,WeightIR)+IF($AA356="",0,WeightIN)=0),"",IF($AD356="Yes",0,(IF($Y356="",0,WeightCX*$Y356)+IF($Z356="",0,WeightIR*$Z356)+IF($AA356="",0,WeightIN*$AA356))/(IF($Y356="",0,WeightCX)+IF($Z356="",0,WeightIR)+IF($AA356="",0,WeightIN))))</f>
        <v/>
      </c>
      <c r="AC356" s="23" t="str">
        <f aca="false">IF($AB356="","",IF($AB356&gt;=BandExceeds,"Exceeds",IF($AB356&gt;=BandMeets,"Meets",IF($AB356&gt;=BandNI,"Needs improvement","Unsatisfactory"))))</f>
        <v/>
      </c>
      <c r="AD356" s="24" t="str">
        <f aca="false">IF($C356="","",IF(OR($K356="Yes",$R356="Yes",$W356="Yes"),"Yes","No"))</f>
        <v/>
      </c>
    </row>
    <row r="357" customFormat="false" ht="15" hidden="false" customHeight="false" outlineLevel="0" collapsed="false">
      <c r="A357" s="19"/>
      <c r="B357" s="20"/>
      <c r="C357" s="20"/>
      <c r="D357" s="20"/>
      <c r="E357" s="20"/>
      <c r="F357" s="21"/>
      <c r="G357" s="21"/>
      <c r="H357" s="21"/>
      <c r="I357" s="21"/>
      <c r="J357" s="21"/>
      <c r="K357" s="21"/>
      <c r="L357" s="21"/>
      <c r="M357" s="21"/>
      <c r="N357" s="21"/>
      <c r="O357" s="21"/>
      <c r="P357" s="21"/>
      <c r="Q357" s="21"/>
      <c r="R357" s="21"/>
      <c r="S357" s="21"/>
      <c r="T357" s="21"/>
      <c r="U357" s="21"/>
      <c r="V357" s="21"/>
      <c r="W357" s="21"/>
      <c r="X357" s="20"/>
      <c r="Y357" s="22" t="str">
        <f aca="false">IF(COUNTIF($F357:$J357,"Yes")+COUNTIF($F357:$J357,"No")=0,"",COUNTIF($F357:$J357,"Yes")/(COUNTIF($F357:$J357,"Yes")+COUNTIF($F357:$J357,"No")))</f>
        <v/>
      </c>
      <c r="Z357" s="22" t="str">
        <f aca="false">IF(COUNTIF($L357:$Q357,"Yes")+COUNTIF($L357:$Q357,"No")=0,"",COUNTIF($L357:$Q357,"Yes")/(COUNTIF($L357:$Q357,"Yes")+COUNTIF($L357:$Q357,"No")))</f>
        <v/>
      </c>
      <c r="AA357" s="22" t="str">
        <f aca="false">IF(COUNTIF($S357:$V357,"Yes")+COUNTIF($S357:$V357,"No")=0,"",COUNTIF($S357:$V357,"Yes")/(COUNTIF($S357:$V357,"Yes")+COUNTIF($S357:$V357,"No")))</f>
        <v/>
      </c>
      <c r="AB357" s="22" t="str">
        <f aca="false">IF(OR($C357="",IF($Y357="",0,WeightCX)+IF($Z357="",0,WeightIR)+IF($AA357="",0,WeightIN)=0),"",IF($AD357="Yes",0,(IF($Y357="",0,WeightCX*$Y357)+IF($Z357="",0,WeightIR*$Z357)+IF($AA357="",0,WeightIN*$AA357))/(IF($Y357="",0,WeightCX)+IF($Z357="",0,WeightIR)+IF($AA357="",0,WeightIN))))</f>
        <v/>
      </c>
      <c r="AC357" s="23" t="str">
        <f aca="false">IF($AB357="","",IF($AB357&gt;=BandExceeds,"Exceeds",IF($AB357&gt;=BandMeets,"Meets",IF($AB357&gt;=BandNI,"Needs improvement","Unsatisfactory"))))</f>
        <v/>
      </c>
      <c r="AD357" s="24" t="str">
        <f aca="false">IF($C357="","",IF(OR($K357="Yes",$R357="Yes",$W357="Yes"),"Yes","No"))</f>
        <v/>
      </c>
    </row>
    <row r="358" customFormat="false" ht="15" hidden="false" customHeight="false" outlineLevel="0" collapsed="false">
      <c r="A358" s="19"/>
      <c r="B358" s="20"/>
      <c r="C358" s="20"/>
      <c r="D358" s="20"/>
      <c r="E358" s="20"/>
      <c r="F358" s="21"/>
      <c r="G358" s="21"/>
      <c r="H358" s="21"/>
      <c r="I358" s="21"/>
      <c r="J358" s="21"/>
      <c r="K358" s="21"/>
      <c r="L358" s="21"/>
      <c r="M358" s="21"/>
      <c r="N358" s="21"/>
      <c r="O358" s="21"/>
      <c r="P358" s="21"/>
      <c r="Q358" s="21"/>
      <c r="R358" s="21"/>
      <c r="S358" s="21"/>
      <c r="T358" s="21"/>
      <c r="U358" s="21"/>
      <c r="V358" s="21"/>
      <c r="W358" s="21"/>
      <c r="X358" s="20"/>
      <c r="Y358" s="22" t="str">
        <f aca="false">IF(COUNTIF($F358:$J358,"Yes")+COUNTIF($F358:$J358,"No")=0,"",COUNTIF($F358:$J358,"Yes")/(COUNTIF($F358:$J358,"Yes")+COUNTIF($F358:$J358,"No")))</f>
        <v/>
      </c>
      <c r="Z358" s="22" t="str">
        <f aca="false">IF(COUNTIF($L358:$Q358,"Yes")+COUNTIF($L358:$Q358,"No")=0,"",COUNTIF($L358:$Q358,"Yes")/(COUNTIF($L358:$Q358,"Yes")+COUNTIF($L358:$Q358,"No")))</f>
        <v/>
      </c>
      <c r="AA358" s="22" t="str">
        <f aca="false">IF(COUNTIF($S358:$V358,"Yes")+COUNTIF($S358:$V358,"No")=0,"",COUNTIF($S358:$V358,"Yes")/(COUNTIF($S358:$V358,"Yes")+COUNTIF($S358:$V358,"No")))</f>
        <v/>
      </c>
      <c r="AB358" s="22" t="str">
        <f aca="false">IF(OR($C358="",IF($Y358="",0,WeightCX)+IF($Z358="",0,WeightIR)+IF($AA358="",0,WeightIN)=0),"",IF($AD358="Yes",0,(IF($Y358="",0,WeightCX*$Y358)+IF($Z358="",0,WeightIR*$Z358)+IF($AA358="",0,WeightIN*$AA358))/(IF($Y358="",0,WeightCX)+IF($Z358="",0,WeightIR)+IF($AA358="",0,WeightIN))))</f>
        <v/>
      </c>
      <c r="AC358" s="23" t="str">
        <f aca="false">IF($AB358="","",IF($AB358&gt;=BandExceeds,"Exceeds",IF($AB358&gt;=BandMeets,"Meets",IF($AB358&gt;=BandNI,"Needs improvement","Unsatisfactory"))))</f>
        <v/>
      </c>
      <c r="AD358" s="24" t="str">
        <f aca="false">IF($C358="","",IF(OR($K358="Yes",$R358="Yes",$W358="Yes"),"Yes","No"))</f>
        <v/>
      </c>
    </row>
    <row r="359" customFormat="false" ht="15" hidden="false" customHeight="false" outlineLevel="0" collapsed="false">
      <c r="A359" s="19"/>
      <c r="B359" s="20"/>
      <c r="C359" s="20"/>
      <c r="D359" s="20"/>
      <c r="E359" s="20"/>
      <c r="F359" s="21"/>
      <c r="G359" s="21"/>
      <c r="H359" s="21"/>
      <c r="I359" s="21"/>
      <c r="J359" s="21"/>
      <c r="K359" s="21"/>
      <c r="L359" s="21"/>
      <c r="M359" s="21"/>
      <c r="N359" s="21"/>
      <c r="O359" s="21"/>
      <c r="P359" s="21"/>
      <c r="Q359" s="21"/>
      <c r="R359" s="21"/>
      <c r="S359" s="21"/>
      <c r="T359" s="21"/>
      <c r="U359" s="21"/>
      <c r="V359" s="21"/>
      <c r="W359" s="21"/>
      <c r="X359" s="20"/>
      <c r="Y359" s="22" t="str">
        <f aca="false">IF(COUNTIF($F359:$J359,"Yes")+COUNTIF($F359:$J359,"No")=0,"",COUNTIF($F359:$J359,"Yes")/(COUNTIF($F359:$J359,"Yes")+COUNTIF($F359:$J359,"No")))</f>
        <v/>
      </c>
      <c r="Z359" s="22" t="str">
        <f aca="false">IF(COUNTIF($L359:$Q359,"Yes")+COUNTIF($L359:$Q359,"No")=0,"",COUNTIF($L359:$Q359,"Yes")/(COUNTIF($L359:$Q359,"Yes")+COUNTIF($L359:$Q359,"No")))</f>
        <v/>
      </c>
      <c r="AA359" s="22" t="str">
        <f aca="false">IF(COUNTIF($S359:$V359,"Yes")+COUNTIF($S359:$V359,"No")=0,"",COUNTIF($S359:$V359,"Yes")/(COUNTIF($S359:$V359,"Yes")+COUNTIF($S359:$V359,"No")))</f>
        <v/>
      </c>
      <c r="AB359" s="22" t="str">
        <f aca="false">IF(OR($C359="",IF($Y359="",0,WeightCX)+IF($Z359="",0,WeightIR)+IF($AA359="",0,WeightIN)=0),"",IF($AD359="Yes",0,(IF($Y359="",0,WeightCX*$Y359)+IF($Z359="",0,WeightIR*$Z359)+IF($AA359="",0,WeightIN*$AA359))/(IF($Y359="",0,WeightCX)+IF($Z359="",0,WeightIR)+IF($AA359="",0,WeightIN))))</f>
        <v/>
      </c>
      <c r="AC359" s="23" t="str">
        <f aca="false">IF($AB359="","",IF($AB359&gt;=BandExceeds,"Exceeds",IF($AB359&gt;=BandMeets,"Meets",IF($AB359&gt;=BandNI,"Needs improvement","Unsatisfactory"))))</f>
        <v/>
      </c>
      <c r="AD359" s="24" t="str">
        <f aca="false">IF($C359="","",IF(OR($K359="Yes",$R359="Yes",$W359="Yes"),"Yes","No"))</f>
        <v/>
      </c>
    </row>
    <row r="360" customFormat="false" ht="15" hidden="false" customHeight="false" outlineLevel="0" collapsed="false">
      <c r="A360" s="19"/>
      <c r="B360" s="20"/>
      <c r="C360" s="20"/>
      <c r="D360" s="20"/>
      <c r="E360" s="20"/>
      <c r="F360" s="21"/>
      <c r="G360" s="21"/>
      <c r="H360" s="21"/>
      <c r="I360" s="21"/>
      <c r="J360" s="21"/>
      <c r="K360" s="21"/>
      <c r="L360" s="21"/>
      <c r="M360" s="21"/>
      <c r="N360" s="21"/>
      <c r="O360" s="21"/>
      <c r="P360" s="21"/>
      <c r="Q360" s="21"/>
      <c r="R360" s="21"/>
      <c r="S360" s="21"/>
      <c r="T360" s="21"/>
      <c r="U360" s="21"/>
      <c r="V360" s="21"/>
      <c r="W360" s="21"/>
      <c r="X360" s="20"/>
      <c r="Y360" s="22" t="str">
        <f aca="false">IF(COUNTIF($F360:$J360,"Yes")+COUNTIF($F360:$J360,"No")=0,"",COUNTIF($F360:$J360,"Yes")/(COUNTIF($F360:$J360,"Yes")+COUNTIF($F360:$J360,"No")))</f>
        <v/>
      </c>
      <c r="Z360" s="22" t="str">
        <f aca="false">IF(COUNTIF($L360:$Q360,"Yes")+COUNTIF($L360:$Q360,"No")=0,"",COUNTIF($L360:$Q360,"Yes")/(COUNTIF($L360:$Q360,"Yes")+COUNTIF($L360:$Q360,"No")))</f>
        <v/>
      </c>
      <c r="AA360" s="22" t="str">
        <f aca="false">IF(COUNTIF($S360:$V360,"Yes")+COUNTIF($S360:$V360,"No")=0,"",COUNTIF($S360:$V360,"Yes")/(COUNTIF($S360:$V360,"Yes")+COUNTIF($S360:$V360,"No")))</f>
        <v/>
      </c>
      <c r="AB360" s="22" t="str">
        <f aca="false">IF(OR($C360="",IF($Y360="",0,WeightCX)+IF($Z360="",0,WeightIR)+IF($AA360="",0,WeightIN)=0),"",IF($AD360="Yes",0,(IF($Y360="",0,WeightCX*$Y360)+IF($Z360="",0,WeightIR*$Z360)+IF($AA360="",0,WeightIN*$AA360))/(IF($Y360="",0,WeightCX)+IF($Z360="",0,WeightIR)+IF($AA360="",0,WeightIN))))</f>
        <v/>
      </c>
      <c r="AC360" s="23" t="str">
        <f aca="false">IF($AB360="","",IF($AB360&gt;=BandExceeds,"Exceeds",IF($AB360&gt;=BandMeets,"Meets",IF($AB360&gt;=BandNI,"Needs improvement","Unsatisfactory"))))</f>
        <v/>
      </c>
      <c r="AD360" s="24" t="str">
        <f aca="false">IF($C360="","",IF(OR($K360="Yes",$R360="Yes",$W360="Yes"),"Yes","No"))</f>
        <v/>
      </c>
    </row>
    <row r="361" customFormat="false" ht="15" hidden="false" customHeight="false" outlineLevel="0" collapsed="false">
      <c r="A361" s="19"/>
      <c r="B361" s="20"/>
      <c r="C361" s="20"/>
      <c r="D361" s="20"/>
      <c r="E361" s="20"/>
      <c r="F361" s="21"/>
      <c r="G361" s="21"/>
      <c r="H361" s="21"/>
      <c r="I361" s="21"/>
      <c r="J361" s="21"/>
      <c r="K361" s="21"/>
      <c r="L361" s="21"/>
      <c r="M361" s="21"/>
      <c r="N361" s="21"/>
      <c r="O361" s="21"/>
      <c r="P361" s="21"/>
      <c r="Q361" s="21"/>
      <c r="R361" s="21"/>
      <c r="S361" s="21"/>
      <c r="T361" s="21"/>
      <c r="U361" s="21"/>
      <c r="V361" s="21"/>
      <c r="W361" s="21"/>
      <c r="X361" s="20"/>
      <c r="Y361" s="22" t="str">
        <f aca="false">IF(COUNTIF($F361:$J361,"Yes")+COUNTIF($F361:$J361,"No")=0,"",COUNTIF($F361:$J361,"Yes")/(COUNTIF($F361:$J361,"Yes")+COUNTIF($F361:$J361,"No")))</f>
        <v/>
      </c>
      <c r="Z361" s="22" t="str">
        <f aca="false">IF(COUNTIF($L361:$Q361,"Yes")+COUNTIF($L361:$Q361,"No")=0,"",COUNTIF($L361:$Q361,"Yes")/(COUNTIF($L361:$Q361,"Yes")+COUNTIF($L361:$Q361,"No")))</f>
        <v/>
      </c>
      <c r="AA361" s="22" t="str">
        <f aca="false">IF(COUNTIF($S361:$V361,"Yes")+COUNTIF($S361:$V361,"No")=0,"",COUNTIF($S361:$V361,"Yes")/(COUNTIF($S361:$V361,"Yes")+COUNTIF($S361:$V361,"No")))</f>
        <v/>
      </c>
      <c r="AB361" s="22" t="str">
        <f aca="false">IF(OR($C361="",IF($Y361="",0,WeightCX)+IF($Z361="",0,WeightIR)+IF($AA361="",0,WeightIN)=0),"",IF($AD361="Yes",0,(IF($Y361="",0,WeightCX*$Y361)+IF($Z361="",0,WeightIR*$Z361)+IF($AA361="",0,WeightIN*$AA361))/(IF($Y361="",0,WeightCX)+IF($Z361="",0,WeightIR)+IF($AA361="",0,WeightIN))))</f>
        <v/>
      </c>
      <c r="AC361" s="23" t="str">
        <f aca="false">IF($AB361="","",IF($AB361&gt;=BandExceeds,"Exceeds",IF($AB361&gt;=BandMeets,"Meets",IF($AB361&gt;=BandNI,"Needs improvement","Unsatisfactory"))))</f>
        <v/>
      </c>
      <c r="AD361" s="24" t="str">
        <f aca="false">IF($C361="","",IF(OR($K361="Yes",$R361="Yes",$W361="Yes"),"Yes","No"))</f>
        <v/>
      </c>
    </row>
    <row r="362" customFormat="false" ht="15" hidden="false" customHeight="false" outlineLevel="0" collapsed="false">
      <c r="A362" s="19"/>
      <c r="B362" s="20"/>
      <c r="C362" s="20"/>
      <c r="D362" s="20"/>
      <c r="E362" s="20"/>
      <c r="F362" s="21"/>
      <c r="G362" s="21"/>
      <c r="H362" s="21"/>
      <c r="I362" s="21"/>
      <c r="J362" s="21"/>
      <c r="K362" s="21"/>
      <c r="L362" s="21"/>
      <c r="M362" s="21"/>
      <c r="N362" s="21"/>
      <c r="O362" s="21"/>
      <c r="P362" s="21"/>
      <c r="Q362" s="21"/>
      <c r="R362" s="21"/>
      <c r="S362" s="21"/>
      <c r="T362" s="21"/>
      <c r="U362" s="21"/>
      <c r="V362" s="21"/>
      <c r="W362" s="21"/>
      <c r="X362" s="20"/>
      <c r="Y362" s="22" t="str">
        <f aca="false">IF(COUNTIF($F362:$J362,"Yes")+COUNTIF($F362:$J362,"No")=0,"",COUNTIF($F362:$J362,"Yes")/(COUNTIF($F362:$J362,"Yes")+COUNTIF($F362:$J362,"No")))</f>
        <v/>
      </c>
      <c r="Z362" s="22" t="str">
        <f aca="false">IF(COUNTIF($L362:$Q362,"Yes")+COUNTIF($L362:$Q362,"No")=0,"",COUNTIF($L362:$Q362,"Yes")/(COUNTIF($L362:$Q362,"Yes")+COUNTIF($L362:$Q362,"No")))</f>
        <v/>
      </c>
      <c r="AA362" s="22" t="str">
        <f aca="false">IF(COUNTIF($S362:$V362,"Yes")+COUNTIF($S362:$V362,"No")=0,"",COUNTIF($S362:$V362,"Yes")/(COUNTIF($S362:$V362,"Yes")+COUNTIF($S362:$V362,"No")))</f>
        <v/>
      </c>
      <c r="AB362" s="22" t="str">
        <f aca="false">IF(OR($C362="",IF($Y362="",0,WeightCX)+IF($Z362="",0,WeightIR)+IF($AA362="",0,WeightIN)=0),"",IF($AD362="Yes",0,(IF($Y362="",0,WeightCX*$Y362)+IF($Z362="",0,WeightIR*$Z362)+IF($AA362="",0,WeightIN*$AA362))/(IF($Y362="",0,WeightCX)+IF($Z362="",0,WeightIR)+IF($AA362="",0,WeightIN))))</f>
        <v/>
      </c>
      <c r="AC362" s="23" t="str">
        <f aca="false">IF($AB362="","",IF($AB362&gt;=BandExceeds,"Exceeds",IF($AB362&gt;=BandMeets,"Meets",IF($AB362&gt;=BandNI,"Needs improvement","Unsatisfactory"))))</f>
        <v/>
      </c>
      <c r="AD362" s="24" t="str">
        <f aca="false">IF($C362="","",IF(OR($K362="Yes",$R362="Yes",$W362="Yes"),"Yes","No"))</f>
        <v/>
      </c>
    </row>
    <row r="363" customFormat="false" ht="15" hidden="false" customHeight="false" outlineLevel="0" collapsed="false">
      <c r="A363" s="19"/>
      <c r="B363" s="20"/>
      <c r="C363" s="20"/>
      <c r="D363" s="20"/>
      <c r="E363" s="20"/>
      <c r="F363" s="21"/>
      <c r="G363" s="21"/>
      <c r="H363" s="21"/>
      <c r="I363" s="21"/>
      <c r="J363" s="21"/>
      <c r="K363" s="21"/>
      <c r="L363" s="21"/>
      <c r="M363" s="21"/>
      <c r="N363" s="21"/>
      <c r="O363" s="21"/>
      <c r="P363" s="21"/>
      <c r="Q363" s="21"/>
      <c r="R363" s="21"/>
      <c r="S363" s="21"/>
      <c r="T363" s="21"/>
      <c r="U363" s="21"/>
      <c r="V363" s="21"/>
      <c r="W363" s="21"/>
      <c r="X363" s="20"/>
      <c r="Y363" s="22" t="str">
        <f aca="false">IF(COUNTIF($F363:$J363,"Yes")+COUNTIF($F363:$J363,"No")=0,"",COUNTIF($F363:$J363,"Yes")/(COUNTIF($F363:$J363,"Yes")+COUNTIF($F363:$J363,"No")))</f>
        <v/>
      </c>
      <c r="Z363" s="22" t="str">
        <f aca="false">IF(COUNTIF($L363:$Q363,"Yes")+COUNTIF($L363:$Q363,"No")=0,"",COUNTIF($L363:$Q363,"Yes")/(COUNTIF($L363:$Q363,"Yes")+COUNTIF($L363:$Q363,"No")))</f>
        <v/>
      </c>
      <c r="AA363" s="22" t="str">
        <f aca="false">IF(COUNTIF($S363:$V363,"Yes")+COUNTIF($S363:$V363,"No")=0,"",COUNTIF($S363:$V363,"Yes")/(COUNTIF($S363:$V363,"Yes")+COUNTIF($S363:$V363,"No")))</f>
        <v/>
      </c>
      <c r="AB363" s="22" t="str">
        <f aca="false">IF(OR($C363="",IF($Y363="",0,WeightCX)+IF($Z363="",0,WeightIR)+IF($AA363="",0,WeightIN)=0),"",IF($AD363="Yes",0,(IF($Y363="",0,WeightCX*$Y363)+IF($Z363="",0,WeightIR*$Z363)+IF($AA363="",0,WeightIN*$AA363))/(IF($Y363="",0,WeightCX)+IF($Z363="",0,WeightIR)+IF($AA363="",0,WeightIN))))</f>
        <v/>
      </c>
      <c r="AC363" s="23" t="str">
        <f aca="false">IF($AB363="","",IF($AB363&gt;=BandExceeds,"Exceeds",IF($AB363&gt;=BandMeets,"Meets",IF($AB363&gt;=BandNI,"Needs improvement","Unsatisfactory"))))</f>
        <v/>
      </c>
      <c r="AD363" s="24" t="str">
        <f aca="false">IF($C363="","",IF(OR($K363="Yes",$R363="Yes",$W363="Yes"),"Yes","No"))</f>
        <v/>
      </c>
    </row>
    <row r="364" customFormat="false" ht="15" hidden="false" customHeight="false" outlineLevel="0" collapsed="false">
      <c r="A364" s="19"/>
      <c r="B364" s="20"/>
      <c r="C364" s="20"/>
      <c r="D364" s="20"/>
      <c r="E364" s="20"/>
      <c r="F364" s="21"/>
      <c r="G364" s="21"/>
      <c r="H364" s="21"/>
      <c r="I364" s="21"/>
      <c r="J364" s="21"/>
      <c r="K364" s="21"/>
      <c r="L364" s="21"/>
      <c r="M364" s="21"/>
      <c r="N364" s="21"/>
      <c r="O364" s="21"/>
      <c r="P364" s="21"/>
      <c r="Q364" s="21"/>
      <c r="R364" s="21"/>
      <c r="S364" s="21"/>
      <c r="T364" s="21"/>
      <c r="U364" s="21"/>
      <c r="V364" s="21"/>
      <c r="W364" s="21"/>
      <c r="X364" s="20"/>
      <c r="Y364" s="22" t="str">
        <f aca="false">IF(COUNTIF($F364:$J364,"Yes")+COUNTIF($F364:$J364,"No")=0,"",COUNTIF($F364:$J364,"Yes")/(COUNTIF($F364:$J364,"Yes")+COUNTIF($F364:$J364,"No")))</f>
        <v/>
      </c>
      <c r="Z364" s="22" t="str">
        <f aca="false">IF(COUNTIF($L364:$Q364,"Yes")+COUNTIF($L364:$Q364,"No")=0,"",COUNTIF($L364:$Q364,"Yes")/(COUNTIF($L364:$Q364,"Yes")+COUNTIF($L364:$Q364,"No")))</f>
        <v/>
      </c>
      <c r="AA364" s="22" t="str">
        <f aca="false">IF(COUNTIF($S364:$V364,"Yes")+COUNTIF($S364:$V364,"No")=0,"",COUNTIF($S364:$V364,"Yes")/(COUNTIF($S364:$V364,"Yes")+COUNTIF($S364:$V364,"No")))</f>
        <v/>
      </c>
      <c r="AB364" s="22" t="str">
        <f aca="false">IF(OR($C364="",IF($Y364="",0,WeightCX)+IF($Z364="",0,WeightIR)+IF($AA364="",0,WeightIN)=0),"",IF($AD364="Yes",0,(IF($Y364="",0,WeightCX*$Y364)+IF($Z364="",0,WeightIR*$Z364)+IF($AA364="",0,WeightIN*$AA364))/(IF($Y364="",0,WeightCX)+IF($Z364="",0,WeightIR)+IF($AA364="",0,WeightIN))))</f>
        <v/>
      </c>
      <c r="AC364" s="23" t="str">
        <f aca="false">IF($AB364="","",IF($AB364&gt;=BandExceeds,"Exceeds",IF($AB364&gt;=BandMeets,"Meets",IF($AB364&gt;=BandNI,"Needs improvement","Unsatisfactory"))))</f>
        <v/>
      </c>
      <c r="AD364" s="24" t="str">
        <f aca="false">IF($C364="","",IF(OR($K364="Yes",$R364="Yes",$W364="Yes"),"Yes","No"))</f>
        <v/>
      </c>
    </row>
    <row r="365" customFormat="false" ht="15" hidden="false" customHeight="false" outlineLevel="0" collapsed="false">
      <c r="A365" s="19"/>
      <c r="B365" s="20"/>
      <c r="C365" s="20"/>
      <c r="D365" s="20"/>
      <c r="E365" s="20"/>
      <c r="F365" s="21"/>
      <c r="G365" s="21"/>
      <c r="H365" s="21"/>
      <c r="I365" s="21"/>
      <c r="J365" s="21"/>
      <c r="K365" s="21"/>
      <c r="L365" s="21"/>
      <c r="M365" s="21"/>
      <c r="N365" s="21"/>
      <c r="O365" s="21"/>
      <c r="P365" s="21"/>
      <c r="Q365" s="21"/>
      <c r="R365" s="21"/>
      <c r="S365" s="21"/>
      <c r="T365" s="21"/>
      <c r="U365" s="21"/>
      <c r="V365" s="21"/>
      <c r="W365" s="21"/>
      <c r="X365" s="20"/>
      <c r="Y365" s="22" t="str">
        <f aca="false">IF(COUNTIF($F365:$J365,"Yes")+COUNTIF($F365:$J365,"No")=0,"",COUNTIF($F365:$J365,"Yes")/(COUNTIF($F365:$J365,"Yes")+COUNTIF($F365:$J365,"No")))</f>
        <v/>
      </c>
      <c r="Z365" s="22" t="str">
        <f aca="false">IF(COUNTIF($L365:$Q365,"Yes")+COUNTIF($L365:$Q365,"No")=0,"",COUNTIF($L365:$Q365,"Yes")/(COUNTIF($L365:$Q365,"Yes")+COUNTIF($L365:$Q365,"No")))</f>
        <v/>
      </c>
      <c r="AA365" s="22" t="str">
        <f aca="false">IF(COUNTIF($S365:$V365,"Yes")+COUNTIF($S365:$V365,"No")=0,"",COUNTIF($S365:$V365,"Yes")/(COUNTIF($S365:$V365,"Yes")+COUNTIF($S365:$V365,"No")))</f>
        <v/>
      </c>
      <c r="AB365" s="22" t="str">
        <f aca="false">IF(OR($C365="",IF($Y365="",0,WeightCX)+IF($Z365="",0,WeightIR)+IF($AA365="",0,WeightIN)=0),"",IF($AD365="Yes",0,(IF($Y365="",0,WeightCX*$Y365)+IF($Z365="",0,WeightIR*$Z365)+IF($AA365="",0,WeightIN*$AA365))/(IF($Y365="",0,WeightCX)+IF($Z365="",0,WeightIR)+IF($AA365="",0,WeightIN))))</f>
        <v/>
      </c>
      <c r="AC365" s="23" t="str">
        <f aca="false">IF($AB365="","",IF($AB365&gt;=BandExceeds,"Exceeds",IF($AB365&gt;=BandMeets,"Meets",IF($AB365&gt;=BandNI,"Needs improvement","Unsatisfactory"))))</f>
        <v/>
      </c>
      <c r="AD365" s="24" t="str">
        <f aca="false">IF($C365="","",IF(OR($K365="Yes",$R365="Yes",$W365="Yes"),"Yes","No"))</f>
        <v/>
      </c>
    </row>
    <row r="366" customFormat="false" ht="15" hidden="false" customHeight="false" outlineLevel="0" collapsed="false">
      <c r="A366" s="19"/>
      <c r="B366" s="20"/>
      <c r="C366" s="20"/>
      <c r="D366" s="20"/>
      <c r="E366" s="20"/>
      <c r="F366" s="21"/>
      <c r="G366" s="21"/>
      <c r="H366" s="21"/>
      <c r="I366" s="21"/>
      <c r="J366" s="21"/>
      <c r="K366" s="21"/>
      <c r="L366" s="21"/>
      <c r="M366" s="21"/>
      <c r="N366" s="21"/>
      <c r="O366" s="21"/>
      <c r="P366" s="21"/>
      <c r="Q366" s="21"/>
      <c r="R366" s="21"/>
      <c r="S366" s="21"/>
      <c r="T366" s="21"/>
      <c r="U366" s="21"/>
      <c r="V366" s="21"/>
      <c r="W366" s="21"/>
      <c r="X366" s="20"/>
      <c r="Y366" s="22" t="str">
        <f aca="false">IF(COUNTIF($F366:$J366,"Yes")+COUNTIF($F366:$J366,"No")=0,"",COUNTIF($F366:$J366,"Yes")/(COUNTIF($F366:$J366,"Yes")+COUNTIF($F366:$J366,"No")))</f>
        <v/>
      </c>
      <c r="Z366" s="22" t="str">
        <f aca="false">IF(COUNTIF($L366:$Q366,"Yes")+COUNTIF($L366:$Q366,"No")=0,"",COUNTIF($L366:$Q366,"Yes")/(COUNTIF($L366:$Q366,"Yes")+COUNTIF($L366:$Q366,"No")))</f>
        <v/>
      </c>
      <c r="AA366" s="22" t="str">
        <f aca="false">IF(COUNTIF($S366:$V366,"Yes")+COUNTIF($S366:$V366,"No")=0,"",COUNTIF($S366:$V366,"Yes")/(COUNTIF($S366:$V366,"Yes")+COUNTIF($S366:$V366,"No")))</f>
        <v/>
      </c>
      <c r="AB366" s="22" t="str">
        <f aca="false">IF(OR($C366="",IF($Y366="",0,WeightCX)+IF($Z366="",0,WeightIR)+IF($AA366="",0,WeightIN)=0),"",IF($AD366="Yes",0,(IF($Y366="",0,WeightCX*$Y366)+IF($Z366="",0,WeightIR*$Z366)+IF($AA366="",0,WeightIN*$AA366))/(IF($Y366="",0,WeightCX)+IF($Z366="",0,WeightIR)+IF($AA366="",0,WeightIN))))</f>
        <v/>
      </c>
      <c r="AC366" s="23" t="str">
        <f aca="false">IF($AB366="","",IF($AB366&gt;=BandExceeds,"Exceeds",IF($AB366&gt;=BandMeets,"Meets",IF($AB366&gt;=BandNI,"Needs improvement","Unsatisfactory"))))</f>
        <v/>
      </c>
      <c r="AD366" s="24" t="str">
        <f aca="false">IF($C366="","",IF(OR($K366="Yes",$R366="Yes",$W366="Yes"),"Yes","No"))</f>
        <v/>
      </c>
    </row>
    <row r="367" customFormat="false" ht="15" hidden="false" customHeight="false" outlineLevel="0" collapsed="false">
      <c r="A367" s="19"/>
      <c r="B367" s="20"/>
      <c r="C367" s="20"/>
      <c r="D367" s="20"/>
      <c r="E367" s="20"/>
      <c r="F367" s="21"/>
      <c r="G367" s="21"/>
      <c r="H367" s="21"/>
      <c r="I367" s="21"/>
      <c r="J367" s="21"/>
      <c r="K367" s="21"/>
      <c r="L367" s="21"/>
      <c r="M367" s="21"/>
      <c r="N367" s="21"/>
      <c r="O367" s="21"/>
      <c r="P367" s="21"/>
      <c r="Q367" s="21"/>
      <c r="R367" s="21"/>
      <c r="S367" s="21"/>
      <c r="T367" s="21"/>
      <c r="U367" s="21"/>
      <c r="V367" s="21"/>
      <c r="W367" s="21"/>
      <c r="X367" s="20"/>
      <c r="Y367" s="22" t="str">
        <f aca="false">IF(COUNTIF($F367:$J367,"Yes")+COUNTIF($F367:$J367,"No")=0,"",COUNTIF($F367:$J367,"Yes")/(COUNTIF($F367:$J367,"Yes")+COUNTIF($F367:$J367,"No")))</f>
        <v/>
      </c>
      <c r="Z367" s="22" t="str">
        <f aca="false">IF(COUNTIF($L367:$Q367,"Yes")+COUNTIF($L367:$Q367,"No")=0,"",COUNTIF($L367:$Q367,"Yes")/(COUNTIF($L367:$Q367,"Yes")+COUNTIF($L367:$Q367,"No")))</f>
        <v/>
      </c>
      <c r="AA367" s="22" t="str">
        <f aca="false">IF(COUNTIF($S367:$V367,"Yes")+COUNTIF($S367:$V367,"No")=0,"",COUNTIF($S367:$V367,"Yes")/(COUNTIF($S367:$V367,"Yes")+COUNTIF($S367:$V367,"No")))</f>
        <v/>
      </c>
      <c r="AB367" s="22" t="str">
        <f aca="false">IF(OR($C367="",IF($Y367="",0,WeightCX)+IF($Z367="",0,WeightIR)+IF($AA367="",0,WeightIN)=0),"",IF($AD367="Yes",0,(IF($Y367="",0,WeightCX*$Y367)+IF($Z367="",0,WeightIR*$Z367)+IF($AA367="",0,WeightIN*$AA367))/(IF($Y367="",0,WeightCX)+IF($Z367="",0,WeightIR)+IF($AA367="",0,WeightIN))))</f>
        <v/>
      </c>
      <c r="AC367" s="23" t="str">
        <f aca="false">IF($AB367="","",IF($AB367&gt;=BandExceeds,"Exceeds",IF($AB367&gt;=BandMeets,"Meets",IF($AB367&gt;=BandNI,"Needs improvement","Unsatisfactory"))))</f>
        <v/>
      </c>
      <c r="AD367" s="24" t="str">
        <f aca="false">IF($C367="","",IF(OR($K367="Yes",$R367="Yes",$W367="Yes"),"Yes","No"))</f>
        <v/>
      </c>
    </row>
    <row r="368" customFormat="false" ht="15" hidden="false" customHeight="false" outlineLevel="0" collapsed="false">
      <c r="A368" s="19"/>
      <c r="B368" s="20"/>
      <c r="C368" s="20"/>
      <c r="D368" s="20"/>
      <c r="E368" s="20"/>
      <c r="F368" s="21"/>
      <c r="G368" s="21"/>
      <c r="H368" s="21"/>
      <c r="I368" s="21"/>
      <c r="J368" s="21"/>
      <c r="K368" s="21"/>
      <c r="L368" s="21"/>
      <c r="M368" s="21"/>
      <c r="N368" s="21"/>
      <c r="O368" s="21"/>
      <c r="P368" s="21"/>
      <c r="Q368" s="21"/>
      <c r="R368" s="21"/>
      <c r="S368" s="21"/>
      <c r="T368" s="21"/>
      <c r="U368" s="21"/>
      <c r="V368" s="21"/>
      <c r="W368" s="21"/>
      <c r="X368" s="20"/>
      <c r="Y368" s="22" t="str">
        <f aca="false">IF(COUNTIF($F368:$J368,"Yes")+COUNTIF($F368:$J368,"No")=0,"",COUNTIF($F368:$J368,"Yes")/(COUNTIF($F368:$J368,"Yes")+COUNTIF($F368:$J368,"No")))</f>
        <v/>
      </c>
      <c r="Z368" s="22" t="str">
        <f aca="false">IF(COUNTIF($L368:$Q368,"Yes")+COUNTIF($L368:$Q368,"No")=0,"",COUNTIF($L368:$Q368,"Yes")/(COUNTIF($L368:$Q368,"Yes")+COUNTIF($L368:$Q368,"No")))</f>
        <v/>
      </c>
      <c r="AA368" s="22" t="str">
        <f aca="false">IF(COUNTIF($S368:$V368,"Yes")+COUNTIF($S368:$V368,"No")=0,"",COUNTIF($S368:$V368,"Yes")/(COUNTIF($S368:$V368,"Yes")+COUNTIF($S368:$V368,"No")))</f>
        <v/>
      </c>
      <c r="AB368" s="22" t="str">
        <f aca="false">IF(OR($C368="",IF($Y368="",0,WeightCX)+IF($Z368="",0,WeightIR)+IF($AA368="",0,WeightIN)=0),"",IF($AD368="Yes",0,(IF($Y368="",0,WeightCX*$Y368)+IF($Z368="",0,WeightIR*$Z368)+IF($AA368="",0,WeightIN*$AA368))/(IF($Y368="",0,WeightCX)+IF($Z368="",0,WeightIR)+IF($AA368="",0,WeightIN))))</f>
        <v/>
      </c>
      <c r="AC368" s="23" t="str">
        <f aca="false">IF($AB368="","",IF($AB368&gt;=BandExceeds,"Exceeds",IF($AB368&gt;=BandMeets,"Meets",IF($AB368&gt;=BandNI,"Needs improvement","Unsatisfactory"))))</f>
        <v/>
      </c>
      <c r="AD368" s="24" t="str">
        <f aca="false">IF($C368="","",IF(OR($K368="Yes",$R368="Yes",$W368="Yes"),"Yes","No"))</f>
        <v/>
      </c>
    </row>
    <row r="369" customFormat="false" ht="15" hidden="false" customHeight="false" outlineLevel="0" collapsed="false">
      <c r="A369" s="19"/>
      <c r="B369" s="20"/>
      <c r="C369" s="20"/>
      <c r="D369" s="20"/>
      <c r="E369" s="20"/>
      <c r="F369" s="21"/>
      <c r="G369" s="21"/>
      <c r="H369" s="21"/>
      <c r="I369" s="21"/>
      <c r="J369" s="21"/>
      <c r="K369" s="21"/>
      <c r="L369" s="21"/>
      <c r="M369" s="21"/>
      <c r="N369" s="21"/>
      <c r="O369" s="21"/>
      <c r="P369" s="21"/>
      <c r="Q369" s="21"/>
      <c r="R369" s="21"/>
      <c r="S369" s="21"/>
      <c r="T369" s="21"/>
      <c r="U369" s="21"/>
      <c r="V369" s="21"/>
      <c r="W369" s="21"/>
      <c r="X369" s="20"/>
      <c r="Y369" s="22" t="str">
        <f aca="false">IF(COUNTIF($F369:$J369,"Yes")+COUNTIF($F369:$J369,"No")=0,"",COUNTIF($F369:$J369,"Yes")/(COUNTIF($F369:$J369,"Yes")+COUNTIF($F369:$J369,"No")))</f>
        <v/>
      </c>
      <c r="Z369" s="22" t="str">
        <f aca="false">IF(COUNTIF($L369:$Q369,"Yes")+COUNTIF($L369:$Q369,"No")=0,"",COUNTIF($L369:$Q369,"Yes")/(COUNTIF($L369:$Q369,"Yes")+COUNTIF($L369:$Q369,"No")))</f>
        <v/>
      </c>
      <c r="AA369" s="22" t="str">
        <f aca="false">IF(COUNTIF($S369:$V369,"Yes")+COUNTIF($S369:$V369,"No")=0,"",COUNTIF($S369:$V369,"Yes")/(COUNTIF($S369:$V369,"Yes")+COUNTIF($S369:$V369,"No")))</f>
        <v/>
      </c>
      <c r="AB369" s="22" t="str">
        <f aca="false">IF(OR($C369="",IF($Y369="",0,WeightCX)+IF($Z369="",0,WeightIR)+IF($AA369="",0,WeightIN)=0),"",IF($AD369="Yes",0,(IF($Y369="",0,WeightCX*$Y369)+IF($Z369="",0,WeightIR*$Z369)+IF($AA369="",0,WeightIN*$AA369))/(IF($Y369="",0,WeightCX)+IF($Z369="",0,WeightIR)+IF($AA369="",0,WeightIN))))</f>
        <v/>
      </c>
      <c r="AC369" s="23" t="str">
        <f aca="false">IF($AB369="","",IF($AB369&gt;=BandExceeds,"Exceeds",IF($AB369&gt;=BandMeets,"Meets",IF($AB369&gt;=BandNI,"Needs improvement","Unsatisfactory"))))</f>
        <v/>
      </c>
      <c r="AD369" s="24" t="str">
        <f aca="false">IF($C369="","",IF(OR($K369="Yes",$R369="Yes",$W369="Yes"),"Yes","No"))</f>
        <v/>
      </c>
    </row>
    <row r="370" customFormat="false" ht="15" hidden="false" customHeight="false" outlineLevel="0" collapsed="false">
      <c r="A370" s="19"/>
      <c r="B370" s="20"/>
      <c r="C370" s="20"/>
      <c r="D370" s="20"/>
      <c r="E370" s="20"/>
      <c r="F370" s="21"/>
      <c r="G370" s="21"/>
      <c r="H370" s="21"/>
      <c r="I370" s="21"/>
      <c r="J370" s="21"/>
      <c r="K370" s="21"/>
      <c r="L370" s="21"/>
      <c r="M370" s="21"/>
      <c r="N370" s="21"/>
      <c r="O370" s="21"/>
      <c r="P370" s="21"/>
      <c r="Q370" s="21"/>
      <c r="R370" s="21"/>
      <c r="S370" s="21"/>
      <c r="T370" s="21"/>
      <c r="U370" s="21"/>
      <c r="V370" s="21"/>
      <c r="W370" s="21"/>
      <c r="X370" s="20"/>
      <c r="Y370" s="22" t="str">
        <f aca="false">IF(COUNTIF($F370:$J370,"Yes")+COUNTIF($F370:$J370,"No")=0,"",COUNTIF($F370:$J370,"Yes")/(COUNTIF($F370:$J370,"Yes")+COUNTIF($F370:$J370,"No")))</f>
        <v/>
      </c>
      <c r="Z370" s="22" t="str">
        <f aca="false">IF(COUNTIF($L370:$Q370,"Yes")+COUNTIF($L370:$Q370,"No")=0,"",COUNTIF($L370:$Q370,"Yes")/(COUNTIF($L370:$Q370,"Yes")+COUNTIF($L370:$Q370,"No")))</f>
        <v/>
      </c>
      <c r="AA370" s="22" t="str">
        <f aca="false">IF(COUNTIF($S370:$V370,"Yes")+COUNTIF($S370:$V370,"No")=0,"",COUNTIF($S370:$V370,"Yes")/(COUNTIF($S370:$V370,"Yes")+COUNTIF($S370:$V370,"No")))</f>
        <v/>
      </c>
      <c r="AB370" s="22" t="str">
        <f aca="false">IF(OR($C370="",IF($Y370="",0,WeightCX)+IF($Z370="",0,WeightIR)+IF($AA370="",0,WeightIN)=0),"",IF($AD370="Yes",0,(IF($Y370="",0,WeightCX*$Y370)+IF($Z370="",0,WeightIR*$Z370)+IF($AA370="",0,WeightIN*$AA370))/(IF($Y370="",0,WeightCX)+IF($Z370="",0,WeightIR)+IF($AA370="",0,WeightIN))))</f>
        <v/>
      </c>
      <c r="AC370" s="23" t="str">
        <f aca="false">IF($AB370="","",IF($AB370&gt;=BandExceeds,"Exceeds",IF($AB370&gt;=BandMeets,"Meets",IF($AB370&gt;=BandNI,"Needs improvement","Unsatisfactory"))))</f>
        <v/>
      </c>
      <c r="AD370" s="24" t="str">
        <f aca="false">IF($C370="","",IF(OR($K370="Yes",$R370="Yes",$W370="Yes"),"Yes","No"))</f>
        <v/>
      </c>
    </row>
    <row r="371" customFormat="false" ht="15" hidden="false" customHeight="false" outlineLevel="0" collapsed="false">
      <c r="A371" s="19"/>
      <c r="B371" s="20"/>
      <c r="C371" s="20"/>
      <c r="D371" s="20"/>
      <c r="E371" s="20"/>
      <c r="F371" s="21"/>
      <c r="G371" s="21"/>
      <c r="H371" s="21"/>
      <c r="I371" s="21"/>
      <c r="J371" s="21"/>
      <c r="K371" s="21"/>
      <c r="L371" s="21"/>
      <c r="M371" s="21"/>
      <c r="N371" s="21"/>
      <c r="O371" s="21"/>
      <c r="P371" s="21"/>
      <c r="Q371" s="21"/>
      <c r="R371" s="21"/>
      <c r="S371" s="21"/>
      <c r="T371" s="21"/>
      <c r="U371" s="21"/>
      <c r="V371" s="21"/>
      <c r="W371" s="21"/>
      <c r="X371" s="20"/>
      <c r="Y371" s="22" t="str">
        <f aca="false">IF(COUNTIF($F371:$J371,"Yes")+COUNTIF($F371:$J371,"No")=0,"",COUNTIF($F371:$J371,"Yes")/(COUNTIF($F371:$J371,"Yes")+COUNTIF($F371:$J371,"No")))</f>
        <v/>
      </c>
      <c r="Z371" s="22" t="str">
        <f aca="false">IF(COUNTIF($L371:$Q371,"Yes")+COUNTIF($L371:$Q371,"No")=0,"",COUNTIF($L371:$Q371,"Yes")/(COUNTIF($L371:$Q371,"Yes")+COUNTIF($L371:$Q371,"No")))</f>
        <v/>
      </c>
      <c r="AA371" s="22" t="str">
        <f aca="false">IF(COUNTIF($S371:$V371,"Yes")+COUNTIF($S371:$V371,"No")=0,"",COUNTIF($S371:$V371,"Yes")/(COUNTIF($S371:$V371,"Yes")+COUNTIF($S371:$V371,"No")))</f>
        <v/>
      </c>
      <c r="AB371" s="22" t="str">
        <f aca="false">IF(OR($C371="",IF($Y371="",0,WeightCX)+IF($Z371="",0,WeightIR)+IF($AA371="",0,WeightIN)=0),"",IF($AD371="Yes",0,(IF($Y371="",0,WeightCX*$Y371)+IF($Z371="",0,WeightIR*$Z371)+IF($AA371="",0,WeightIN*$AA371))/(IF($Y371="",0,WeightCX)+IF($Z371="",0,WeightIR)+IF($AA371="",0,WeightIN))))</f>
        <v/>
      </c>
      <c r="AC371" s="23" t="str">
        <f aca="false">IF($AB371="","",IF($AB371&gt;=BandExceeds,"Exceeds",IF($AB371&gt;=BandMeets,"Meets",IF($AB371&gt;=BandNI,"Needs improvement","Unsatisfactory"))))</f>
        <v/>
      </c>
      <c r="AD371" s="24" t="str">
        <f aca="false">IF($C371="","",IF(OR($K371="Yes",$R371="Yes",$W371="Yes"),"Yes","No"))</f>
        <v/>
      </c>
    </row>
    <row r="372" customFormat="false" ht="15" hidden="false" customHeight="false" outlineLevel="0" collapsed="false">
      <c r="A372" s="19"/>
      <c r="B372" s="20"/>
      <c r="C372" s="20"/>
      <c r="D372" s="20"/>
      <c r="E372" s="20"/>
      <c r="F372" s="21"/>
      <c r="G372" s="21"/>
      <c r="H372" s="21"/>
      <c r="I372" s="21"/>
      <c r="J372" s="21"/>
      <c r="K372" s="21"/>
      <c r="L372" s="21"/>
      <c r="M372" s="21"/>
      <c r="N372" s="21"/>
      <c r="O372" s="21"/>
      <c r="P372" s="21"/>
      <c r="Q372" s="21"/>
      <c r="R372" s="21"/>
      <c r="S372" s="21"/>
      <c r="T372" s="21"/>
      <c r="U372" s="21"/>
      <c r="V372" s="21"/>
      <c r="W372" s="21"/>
      <c r="X372" s="20"/>
      <c r="Y372" s="22" t="str">
        <f aca="false">IF(COUNTIF($F372:$J372,"Yes")+COUNTIF($F372:$J372,"No")=0,"",COUNTIF($F372:$J372,"Yes")/(COUNTIF($F372:$J372,"Yes")+COUNTIF($F372:$J372,"No")))</f>
        <v/>
      </c>
      <c r="Z372" s="22" t="str">
        <f aca="false">IF(COUNTIF($L372:$Q372,"Yes")+COUNTIF($L372:$Q372,"No")=0,"",COUNTIF($L372:$Q372,"Yes")/(COUNTIF($L372:$Q372,"Yes")+COUNTIF($L372:$Q372,"No")))</f>
        <v/>
      </c>
      <c r="AA372" s="22" t="str">
        <f aca="false">IF(COUNTIF($S372:$V372,"Yes")+COUNTIF($S372:$V372,"No")=0,"",COUNTIF($S372:$V372,"Yes")/(COUNTIF($S372:$V372,"Yes")+COUNTIF($S372:$V372,"No")))</f>
        <v/>
      </c>
      <c r="AB372" s="22" t="str">
        <f aca="false">IF(OR($C372="",IF($Y372="",0,WeightCX)+IF($Z372="",0,WeightIR)+IF($AA372="",0,WeightIN)=0),"",IF($AD372="Yes",0,(IF($Y372="",0,WeightCX*$Y372)+IF($Z372="",0,WeightIR*$Z372)+IF($AA372="",0,WeightIN*$AA372))/(IF($Y372="",0,WeightCX)+IF($Z372="",0,WeightIR)+IF($AA372="",0,WeightIN))))</f>
        <v/>
      </c>
      <c r="AC372" s="23" t="str">
        <f aca="false">IF($AB372="","",IF($AB372&gt;=BandExceeds,"Exceeds",IF($AB372&gt;=BandMeets,"Meets",IF($AB372&gt;=BandNI,"Needs improvement","Unsatisfactory"))))</f>
        <v/>
      </c>
      <c r="AD372" s="24" t="str">
        <f aca="false">IF($C372="","",IF(OR($K372="Yes",$R372="Yes",$W372="Yes"),"Yes","No"))</f>
        <v/>
      </c>
    </row>
    <row r="373" customFormat="false" ht="15" hidden="false" customHeight="false" outlineLevel="0" collapsed="false">
      <c r="A373" s="19"/>
      <c r="B373" s="20"/>
      <c r="C373" s="20"/>
      <c r="D373" s="20"/>
      <c r="E373" s="20"/>
      <c r="F373" s="21"/>
      <c r="G373" s="21"/>
      <c r="H373" s="21"/>
      <c r="I373" s="21"/>
      <c r="J373" s="21"/>
      <c r="K373" s="21"/>
      <c r="L373" s="21"/>
      <c r="M373" s="21"/>
      <c r="N373" s="21"/>
      <c r="O373" s="21"/>
      <c r="P373" s="21"/>
      <c r="Q373" s="21"/>
      <c r="R373" s="21"/>
      <c r="S373" s="21"/>
      <c r="T373" s="21"/>
      <c r="U373" s="21"/>
      <c r="V373" s="21"/>
      <c r="W373" s="21"/>
      <c r="X373" s="20"/>
      <c r="Y373" s="22" t="str">
        <f aca="false">IF(COUNTIF($F373:$J373,"Yes")+COUNTIF($F373:$J373,"No")=0,"",COUNTIF($F373:$J373,"Yes")/(COUNTIF($F373:$J373,"Yes")+COUNTIF($F373:$J373,"No")))</f>
        <v/>
      </c>
      <c r="Z373" s="22" t="str">
        <f aca="false">IF(COUNTIF($L373:$Q373,"Yes")+COUNTIF($L373:$Q373,"No")=0,"",COUNTIF($L373:$Q373,"Yes")/(COUNTIF($L373:$Q373,"Yes")+COUNTIF($L373:$Q373,"No")))</f>
        <v/>
      </c>
      <c r="AA373" s="22" t="str">
        <f aca="false">IF(COUNTIF($S373:$V373,"Yes")+COUNTIF($S373:$V373,"No")=0,"",COUNTIF($S373:$V373,"Yes")/(COUNTIF($S373:$V373,"Yes")+COUNTIF($S373:$V373,"No")))</f>
        <v/>
      </c>
      <c r="AB373" s="22" t="str">
        <f aca="false">IF(OR($C373="",IF($Y373="",0,WeightCX)+IF($Z373="",0,WeightIR)+IF($AA373="",0,WeightIN)=0),"",IF($AD373="Yes",0,(IF($Y373="",0,WeightCX*$Y373)+IF($Z373="",0,WeightIR*$Z373)+IF($AA373="",0,WeightIN*$AA373))/(IF($Y373="",0,WeightCX)+IF($Z373="",0,WeightIR)+IF($AA373="",0,WeightIN))))</f>
        <v/>
      </c>
      <c r="AC373" s="23" t="str">
        <f aca="false">IF($AB373="","",IF($AB373&gt;=BandExceeds,"Exceeds",IF($AB373&gt;=BandMeets,"Meets",IF($AB373&gt;=BandNI,"Needs improvement","Unsatisfactory"))))</f>
        <v/>
      </c>
      <c r="AD373" s="24" t="str">
        <f aca="false">IF($C373="","",IF(OR($K373="Yes",$R373="Yes",$W373="Yes"),"Yes","No"))</f>
        <v/>
      </c>
    </row>
    <row r="374" customFormat="false" ht="15" hidden="false" customHeight="false" outlineLevel="0" collapsed="false">
      <c r="A374" s="19"/>
      <c r="B374" s="20"/>
      <c r="C374" s="20"/>
      <c r="D374" s="20"/>
      <c r="E374" s="20"/>
      <c r="F374" s="21"/>
      <c r="G374" s="21"/>
      <c r="H374" s="21"/>
      <c r="I374" s="21"/>
      <c r="J374" s="21"/>
      <c r="K374" s="21"/>
      <c r="L374" s="21"/>
      <c r="M374" s="21"/>
      <c r="N374" s="21"/>
      <c r="O374" s="21"/>
      <c r="P374" s="21"/>
      <c r="Q374" s="21"/>
      <c r="R374" s="21"/>
      <c r="S374" s="21"/>
      <c r="T374" s="21"/>
      <c r="U374" s="21"/>
      <c r="V374" s="21"/>
      <c r="W374" s="21"/>
      <c r="X374" s="20"/>
      <c r="Y374" s="22" t="str">
        <f aca="false">IF(COUNTIF($F374:$J374,"Yes")+COUNTIF($F374:$J374,"No")=0,"",COUNTIF($F374:$J374,"Yes")/(COUNTIF($F374:$J374,"Yes")+COUNTIF($F374:$J374,"No")))</f>
        <v/>
      </c>
      <c r="Z374" s="22" t="str">
        <f aca="false">IF(COUNTIF($L374:$Q374,"Yes")+COUNTIF($L374:$Q374,"No")=0,"",COUNTIF($L374:$Q374,"Yes")/(COUNTIF($L374:$Q374,"Yes")+COUNTIF($L374:$Q374,"No")))</f>
        <v/>
      </c>
      <c r="AA374" s="22" t="str">
        <f aca="false">IF(COUNTIF($S374:$V374,"Yes")+COUNTIF($S374:$V374,"No")=0,"",COUNTIF($S374:$V374,"Yes")/(COUNTIF($S374:$V374,"Yes")+COUNTIF($S374:$V374,"No")))</f>
        <v/>
      </c>
      <c r="AB374" s="22" t="str">
        <f aca="false">IF(OR($C374="",IF($Y374="",0,WeightCX)+IF($Z374="",0,WeightIR)+IF($AA374="",0,WeightIN)=0),"",IF($AD374="Yes",0,(IF($Y374="",0,WeightCX*$Y374)+IF($Z374="",0,WeightIR*$Z374)+IF($AA374="",0,WeightIN*$AA374))/(IF($Y374="",0,WeightCX)+IF($Z374="",0,WeightIR)+IF($AA374="",0,WeightIN))))</f>
        <v/>
      </c>
      <c r="AC374" s="23" t="str">
        <f aca="false">IF($AB374="","",IF($AB374&gt;=BandExceeds,"Exceeds",IF($AB374&gt;=BandMeets,"Meets",IF($AB374&gt;=BandNI,"Needs improvement","Unsatisfactory"))))</f>
        <v/>
      </c>
      <c r="AD374" s="24" t="str">
        <f aca="false">IF($C374="","",IF(OR($K374="Yes",$R374="Yes",$W374="Yes"),"Yes","No"))</f>
        <v/>
      </c>
    </row>
    <row r="375" customFormat="false" ht="15" hidden="false" customHeight="false" outlineLevel="0" collapsed="false">
      <c r="A375" s="19"/>
      <c r="B375" s="20"/>
      <c r="C375" s="20"/>
      <c r="D375" s="20"/>
      <c r="E375" s="20"/>
      <c r="F375" s="21"/>
      <c r="G375" s="21"/>
      <c r="H375" s="21"/>
      <c r="I375" s="21"/>
      <c r="J375" s="21"/>
      <c r="K375" s="21"/>
      <c r="L375" s="21"/>
      <c r="M375" s="21"/>
      <c r="N375" s="21"/>
      <c r="O375" s="21"/>
      <c r="P375" s="21"/>
      <c r="Q375" s="21"/>
      <c r="R375" s="21"/>
      <c r="S375" s="21"/>
      <c r="T375" s="21"/>
      <c r="U375" s="21"/>
      <c r="V375" s="21"/>
      <c r="W375" s="21"/>
      <c r="X375" s="20"/>
      <c r="Y375" s="22" t="str">
        <f aca="false">IF(COUNTIF($F375:$J375,"Yes")+COUNTIF($F375:$J375,"No")=0,"",COUNTIF($F375:$J375,"Yes")/(COUNTIF($F375:$J375,"Yes")+COUNTIF($F375:$J375,"No")))</f>
        <v/>
      </c>
      <c r="Z375" s="22" t="str">
        <f aca="false">IF(COUNTIF($L375:$Q375,"Yes")+COUNTIF($L375:$Q375,"No")=0,"",COUNTIF($L375:$Q375,"Yes")/(COUNTIF($L375:$Q375,"Yes")+COUNTIF($L375:$Q375,"No")))</f>
        <v/>
      </c>
      <c r="AA375" s="22" t="str">
        <f aca="false">IF(COUNTIF($S375:$V375,"Yes")+COUNTIF($S375:$V375,"No")=0,"",COUNTIF($S375:$V375,"Yes")/(COUNTIF($S375:$V375,"Yes")+COUNTIF($S375:$V375,"No")))</f>
        <v/>
      </c>
      <c r="AB375" s="22" t="str">
        <f aca="false">IF(OR($C375="",IF($Y375="",0,WeightCX)+IF($Z375="",0,WeightIR)+IF($AA375="",0,WeightIN)=0),"",IF($AD375="Yes",0,(IF($Y375="",0,WeightCX*$Y375)+IF($Z375="",0,WeightIR*$Z375)+IF($AA375="",0,WeightIN*$AA375))/(IF($Y375="",0,WeightCX)+IF($Z375="",0,WeightIR)+IF($AA375="",0,WeightIN))))</f>
        <v/>
      </c>
      <c r="AC375" s="23" t="str">
        <f aca="false">IF($AB375="","",IF($AB375&gt;=BandExceeds,"Exceeds",IF($AB375&gt;=BandMeets,"Meets",IF($AB375&gt;=BandNI,"Needs improvement","Unsatisfactory"))))</f>
        <v/>
      </c>
      <c r="AD375" s="24" t="str">
        <f aca="false">IF($C375="","",IF(OR($K375="Yes",$R375="Yes",$W375="Yes"),"Yes","No"))</f>
        <v/>
      </c>
    </row>
    <row r="376" customFormat="false" ht="15" hidden="false" customHeight="false" outlineLevel="0" collapsed="false">
      <c r="A376" s="19"/>
      <c r="B376" s="20"/>
      <c r="C376" s="20"/>
      <c r="D376" s="20"/>
      <c r="E376" s="20"/>
      <c r="F376" s="21"/>
      <c r="G376" s="21"/>
      <c r="H376" s="21"/>
      <c r="I376" s="21"/>
      <c r="J376" s="21"/>
      <c r="K376" s="21"/>
      <c r="L376" s="21"/>
      <c r="M376" s="21"/>
      <c r="N376" s="21"/>
      <c r="O376" s="21"/>
      <c r="P376" s="21"/>
      <c r="Q376" s="21"/>
      <c r="R376" s="21"/>
      <c r="S376" s="21"/>
      <c r="T376" s="21"/>
      <c r="U376" s="21"/>
      <c r="V376" s="21"/>
      <c r="W376" s="21"/>
      <c r="X376" s="20"/>
      <c r="Y376" s="22" t="str">
        <f aca="false">IF(COUNTIF($F376:$J376,"Yes")+COUNTIF($F376:$J376,"No")=0,"",COUNTIF($F376:$J376,"Yes")/(COUNTIF($F376:$J376,"Yes")+COUNTIF($F376:$J376,"No")))</f>
        <v/>
      </c>
      <c r="Z376" s="22" t="str">
        <f aca="false">IF(COUNTIF($L376:$Q376,"Yes")+COUNTIF($L376:$Q376,"No")=0,"",COUNTIF($L376:$Q376,"Yes")/(COUNTIF($L376:$Q376,"Yes")+COUNTIF($L376:$Q376,"No")))</f>
        <v/>
      </c>
      <c r="AA376" s="22" t="str">
        <f aca="false">IF(COUNTIF($S376:$V376,"Yes")+COUNTIF($S376:$V376,"No")=0,"",COUNTIF($S376:$V376,"Yes")/(COUNTIF($S376:$V376,"Yes")+COUNTIF($S376:$V376,"No")))</f>
        <v/>
      </c>
      <c r="AB376" s="22" t="str">
        <f aca="false">IF(OR($C376="",IF($Y376="",0,WeightCX)+IF($Z376="",0,WeightIR)+IF($AA376="",0,WeightIN)=0),"",IF($AD376="Yes",0,(IF($Y376="",0,WeightCX*$Y376)+IF($Z376="",0,WeightIR*$Z376)+IF($AA376="",0,WeightIN*$AA376))/(IF($Y376="",0,WeightCX)+IF($Z376="",0,WeightIR)+IF($AA376="",0,WeightIN))))</f>
        <v/>
      </c>
      <c r="AC376" s="23" t="str">
        <f aca="false">IF($AB376="","",IF($AB376&gt;=BandExceeds,"Exceeds",IF($AB376&gt;=BandMeets,"Meets",IF($AB376&gt;=BandNI,"Needs improvement","Unsatisfactory"))))</f>
        <v/>
      </c>
      <c r="AD376" s="24" t="str">
        <f aca="false">IF($C376="","",IF(OR($K376="Yes",$R376="Yes",$W376="Yes"),"Yes","No"))</f>
        <v/>
      </c>
    </row>
    <row r="377" customFormat="false" ht="15" hidden="false" customHeight="false" outlineLevel="0" collapsed="false">
      <c r="A377" s="19"/>
      <c r="B377" s="20"/>
      <c r="C377" s="20"/>
      <c r="D377" s="20"/>
      <c r="E377" s="20"/>
      <c r="F377" s="21"/>
      <c r="G377" s="21"/>
      <c r="H377" s="21"/>
      <c r="I377" s="21"/>
      <c r="J377" s="21"/>
      <c r="K377" s="21"/>
      <c r="L377" s="21"/>
      <c r="M377" s="21"/>
      <c r="N377" s="21"/>
      <c r="O377" s="21"/>
      <c r="P377" s="21"/>
      <c r="Q377" s="21"/>
      <c r="R377" s="21"/>
      <c r="S377" s="21"/>
      <c r="T377" s="21"/>
      <c r="U377" s="21"/>
      <c r="V377" s="21"/>
      <c r="W377" s="21"/>
      <c r="X377" s="20"/>
      <c r="Y377" s="22" t="str">
        <f aca="false">IF(COUNTIF($F377:$J377,"Yes")+COUNTIF($F377:$J377,"No")=0,"",COUNTIF($F377:$J377,"Yes")/(COUNTIF($F377:$J377,"Yes")+COUNTIF($F377:$J377,"No")))</f>
        <v/>
      </c>
      <c r="Z377" s="22" t="str">
        <f aca="false">IF(COUNTIF($L377:$Q377,"Yes")+COUNTIF($L377:$Q377,"No")=0,"",COUNTIF($L377:$Q377,"Yes")/(COUNTIF($L377:$Q377,"Yes")+COUNTIF($L377:$Q377,"No")))</f>
        <v/>
      </c>
      <c r="AA377" s="22" t="str">
        <f aca="false">IF(COUNTIF($S377:$V377,"Yes")+COUNTIF($S377:$V377,"No")=0,"",COUNTIF($S377:$V377,"Yes")/(COUNTIF($S377:$V377,"Yes")+COUNTIF($S377:$V377,"No")))</f>
        <v/>
      </c>
      <c r="AB377" s="22" t="str">
        <f aca="false">IF(OR($C377="",IF($Y377="",0,WeightCX)+IF($Z377="",0,WeightIR)+IF($AA377="",0,WeightIN)=0),"",IF($AD377="Yes",0,(IF($Y377="",0,WeightCX*$Y377)+IF($Z377="",0,WeightIR*$Z377)+IF($AA377="",0,WeightIN*$AA377))/(IF($Y377="",0,WeightCX)+IF($Z377="",0,WeightIR)+IF($AA377="",0,WeightIN))))</f>
        <v/>
      </c>
      <c r="AC377" s="23" t="str">
        <f aca="false">IF($AB377="","",IF($AB377&gt;=BandExceeds,"Exceeds",IF($AB377&gt;=BandMeets,"Meets",IF($AB377&gt;=BandNI,"Needs improvement","Unsatisfactory"))))</f>
        <v/>
      </c>
      <c r="AD377" s="24" t="str">
        <f aca="false">IF($C377="","",IF(OR($K377="Yes",$R377="Yes",$W377="Yes"),"Yes","No"))</f>
        <v/>
      </c>
    </row>
    <row r="378" customFormat="false" ht="15" hidden="false" customHeight="false" outlineLevel="0" collapsed="false">
      <c r="A378" s="19"/>
      <c r="B378" s="20"/>
      <c r="C378" s="20"/>
      <c r="D378" s="20"/>
      <c r="E378" s="20"/>
      <c r="F378" s="21"/>
      <c r="G378" s="21"/>
      <c r="H378" s="21"/>
      <c r="I378" s="21"/>
      <c r="J378" s="21"/>
      <c r="K378" s="21"/>
      <c r="L378" s="21"/>
      <c r="M378" s="21"/>
      <c r="N378" s="21"/>
      <c r="O378" s="21"/>
      <c r="P378" s="21"/>
      <c r="Q378" s="21"/>
      <c r="R378" s="21"/>
      <c r="S378" s="21"/>
      <c r="T378" s="21"/>
      <c r="U378" s="21"/>
      <c r="V378" s="21"/>
      <c r="W378" s="21"/>
      <c r="X378" s="20"/>
      <c r="Y378" s="22" t="str">
        <f aca="false">IF(COUNTIF($F378:$J378,"Yes")+COUNTIF($F378:$J378,"No")=0,"",COUNTIF($F378:$J378,"Yes")/(COUNTIF($F378:$J378,"Yes")+COUNTIF($F378:$J378,"No")))</f>
        <v/>
      </c>
      <c r="Z378" s="22" t="str">
        <f aca="false">IF(COUNTIF($L378:$Q378,"Yes")+COUNTIF($L378:$Q378,"No")=0,"",COUNTIF($L378:$Q378,"Yes")/(COUNTIF($L378:$Q378,"Yes")+COUNTIF($L378:$Q378,"No")))</f>
        <v/>
      </c>
      <c r="AA378" s="22" t="str">
        <f aca="false">IF(COUNTIF($S378:$V378,"Yes")+COUNTIF($S378:$V378,"No")=0,"",COUNTIF($S378:$V378,"Yes")/(COUNTIF($S378:$V378,"Yes")+COUNTIF($S378:$V378,"No")))</f>
        <v/>
      </c>
      <c r="AB378" s="22" t="str">
        <f aca="false">IF(OR($C378="",IF($Y378="",0,WeightCX)+IF($Z378="",0,WeightIR)+IF($AA378="",0,WeightIN)=0),"",IF($AD378="Yes",0,(IF($Y378="",0,WeightCX*$Y378)+IF($Z378="",0,WeightIR*$Z378)+IF($AA378="",0,WeightIN*$AA378))/(IF($Y378="",0,WeightCX)+IF($Z378="",0,WeightIR)+IF($AA378="",0,WeightIN))))</f>
        <v/>
      </c>
      <c r="AC378" s="23" t="str">
        <f aca="false">IF($AB378="","",IF($AB378&gt;=BandExceeds,"Exceeds",IF($AB378&gt;=BandMeets,"Meets",IF($AB378&gt;=BandNI,"Needs improvement","Unsatisfactory"))))</f>
        <v/>
      </c>
      <c r="AD378" s="24" t="str">
        <f aca="false">IF($C378="","",IF(OR($K378="Yes",$R378="Yes",$W378="Yes"),"Yes","No"))</f>
        <v/>
      </c>
    </row>
    <row r="379" customFormat="false" ht="15" hidden="false" customHeight="false" outlineLevel="0" collapsed="false">
      <c r="A379" s="19"/>
      <c r="B379" s="20"/>
      <c r="C379" s="20"/>
      <c r="D379" s="20"/>
      <c r="E379" s="20"/>
      <c r="F379" s="21"/>
      <c r="G379" s="21"/>
      <c r="H379" s="21"/>
      <c r="I379" s="21"/>
      <c r="J379" s="21"/>
      <c r="K379" s="21"/>
      <c r="L379" s="21"/>
      <c r="M379" s="21"/>
      <c r="N379" s="21"/>
      <c r="O379" s="21"/>
      <c r="P379" s="21"/>
      <c r="Q379" s="21"/>
      <c r="R379" s="21"/>
      <c r="S379" s="21"/>
      <c r="T379" s="21"/>
      <c r="U379" s="21"/>
      <c r="V379" s="21"/>
      <c r="W379" s="21"/>
      <c r="X379" s="20"/>
      <c r="Y379" s="22" t="str">
        <f aca="false">IF(COUNTIF($F379:$J379,"Yes")+COUNTIF($F379:$J379,"No")=0,"",COUNTIF($F379:$J379,"Yes")/(COUNTIF($F379:$J379,"Yes")+COUNTIF($F379:$J379,"No")))</f>
        <v/>
      </c>
      <c r="Z379" s="22" t="str">
        <f aca="false">IF(COUNTIF($L379:$Q379,"Yes")+COUNTIF($L379:$Q379,"No")=0,"",COUNTIF($L379:$Q379,"Yes")/(COUNTIF($L379:$Q379,"Yes")+COUNTIF($L379:$Q379,"No")))</f>
        <v/>
      </c>
      <c r="AA379" s="22" t="str">
        <f aca="false">IF(COUNTIF($S379:$V379,"Yes")+COUNTIF($S379:$V379,"No")=0,"",COUNTIF($S379:$V379,"Yes")/(COUNTIF($S379:$V379,"Yes")+COUNTIF($S379:$V379,"No")))</f>
        <v/>
      </c>
      <c r="AB379" s="22" t="str">
        <f aca="false">IF(OR($C379="",IF($Y379="",0,WeightCX)+IF($Z379="",0,WeightIR)+IF($AA379="",0,WeightIN)=0),"",IF($AD379="Yes",0,(IF($Y379="",0,WeightCX*$Y379)+IF($Z379="",0,WeightIR*$Z379)+IF($AA379="",0,WeightIN*$AA379))/(IF($Y379="",0,WeightCX)+IF($Z379="",0,WeightIR)+IF($AA379="",0,WeightIN))))</f>
        <v/>
      </c>
      <c r="AC379" s="23" t="str">
        <f aca="false">IF($AB379="","",IF($AB379&gt;=BandExceeds,"Exceeds",IF($AB379&gt;=BandMeets,"Meets",IF($AB379&gt;=BandNI,"Needs improvement","Unsatisfactory"))))</f>
        <v/>
      </c>
      <c r="AD379" s="24" t="str">
        <f aca="false">IF($C379="","",IF(OR($K379="Yes",$R379="Yes",$W379="Yes"),"Yes","No"))</f>
        <v/>
      </c>
    </row>
    <row r="380" customFormat="false" ht="15" hidden="false" customHeight="false" outlineLevel="0" collapsed="false">
      <c r="A380" s="19"/>
      <c r="B380" s="20"/>
      <c r="C380" s="20"/>
      <c r="D380" s="20"/>
      <c r="E380" s="20"/>
      <c r="F380" s="21"/>
      <c r="G380" s="21"/>
      <c r="H380" s="21"/>
      <c r="I380" s="21"/>
      <c r="J380" s="21"/>
      <c r="K380" s="21"/>
      <c r="L380" s="21"/>
      <c r="M380" s="21"/>
      <c r="N380" s="21"/>
      <c r="O380" s="21"/>
      <c r="P380" s="21"/>
      <c r="Q380" s="21"/>
      <c r="R380" s="21"/>
      <c r="S380" s="21"/>
      <c r="T380" s="21"/>
      <c r="U380" s="21"/>
      <c r="V380" s="21"/>
      <c r="W380" s="21"/>
      <c r="X380" s="20"/>
      <c r="Y380" s="22" t="str">
        <f aca="false">IF(COUNTIF($F380:$J380,"Yes")+COUNTIF($F380:$J380,"No")=0,"",COUNTIF($F380:$J380,"Yes")/(COUNTIF($F380:$J380,"Yes")+COUNTIF($F380:$J380,"No")))</f>
        <v/>
      </c>
      <c r="Z380" s="22" t="str">
        <f aca="false">IF(COUNTIF($L380:$Q380,"Yes")+COUNTIF($L380:$Q380,"No")=0,"",COUNTIF($L380:$Q380,"Yes")/(COUNTIF($L380:$Q380,"Yes")+COUNTIF($L380:$Q380,"No")))</f>
        <v/>
      </c>
      <c r="AA380" s="22" t="str">
        <f aca="false">IF(COUNTIF($S380:$V380,"Yes")+COUNTIF($S380:$V380,"No")=0,"",COUNTIF($S380:$V380,"Yes")/(COUNTIF($S380:$V380,"Yes")+COUNTIF($S380:$V380,"No")))</f>
        <v/>
      </c>
      <c r="AB380" s="22" t="str">
        <f aca="false">IF(OR($C380="",IF($Y380="",0,WeightCX)+IF($Z380="",0,WeightIR)+IF($AA380="",0,WeightIN)=0),"",IF($AD380="Yes",0,(IF($Y380="",0,WeightCX*$Y380)+IF($Z380="",0,WeightIR*$Z380)+IF($AA380="",0,WeightIN*$AA380))/(IF($Y380="",0,WeightCX)+IF($Z380="",0,WeightIR)+IF($AA380="",0,WeightIN))))</f>
        <v/>
      </c>
      <c r="AC380" s="23" t="str">
        <f aca="false">IF($AB380="","",IF($AB380&gt;=BandExceeds,"Exceeds",IF($AB380&gt;=BandMeets,"Meets",IF($AB380&gt;=BandNI,"Needs improvement","Unsatisfactory"))))</f>
        <v/>
      </c>
      <c r="AD380" s="24" t="str">
        <f aca="false">IF($C380="","",IF(OR($K380="Yes",$R380="Yes",$W380="Yes"),"Yes","No"))</f>
        <v/>
      </c>
    </row>
    <row r="381" customFormat="false" ht="15" hidden="false" customHeight="false" outlineLevel="0" collapsed="false">
      <c r="A381" s="19"/>
      <c r="B381" s="20"/>
      <c r="C381" s="20"/>
      <c r="D381" s="20"/>
      <c r="E381" s="20"/>
      <c r="F381" s="21"/>
      <c r="G381" s="21"/>
      <c r="H381" s="21"/>
      <c r="I381" s="21"/>
      <c r="J381" s="21"/>
      <c r="K381" s="21"/>
      <c r="L381" s="21"/>
      <c r="M381" s="21"/>
      <c r="N381" s="21"/>
      <c r="O381" s="21"/>
      <c r="P381" s="21"/>
      <c r="Q381" s="21"/>
      <c r="R381" s="21"/>
      <c r="S381" s="21"/>
      <c r="T381" s="21"/>
      <c r="U381" s="21"/>
      <c r="V381" s="21"/>
      <c r="W381" s="21"/>
      <c r="X381" s="20"/>
      <c r="Y381" s="22" t="str">
        <f aca="false">IF(COUNTIF($F381:$J381,"Yes")+COUNTIF($F381:$J381,"No")=0,"",COUNTIF($F381:$J381,"Yes")/(COUNTIF($F381:$J381,"Yes")+COUNTIF($F381:$J381,"No")))</f>
        <v/>
      </c>
      <c r="Z381" s="22" t="str">
        <f aca="false">IF(COUNTIF($L381:$Q381,"Yes")+COUNTIF($L381:$Q381,"No")=0,"",COUNTIF($L381:$Q381,"Yes")/(COUNTIF($L381:$Q381,"Yes")+COUNTIF($L381:$Q381,"No")))</f>
        <v/>
      </c>
      <c r="AA381" s="22" t="str">
        <f aca="false">IF(COUNTIF($S381:$V381,"Yes")+COUNTIF($S381:$V381,"No")=0,"",COUNTIF($S381:$V381,"Yes")/(COUNTIF($S381:$V381,"Yes")+COUNTIF($S381:$V381,"No")))</f>
        <v/>
      </c>
      <c r="AB381" s="22" t="str">
        <f aca="false">IF(OR($C381="",IF($Y381="",0,WeightCX)+IF($Z381="",0,WeightIR)+IF($AA381="",0,WeightIN)=0),"",IF($AD381="Yes",0,(IF($Y381="",0,WeightCX*$Y381)+IF($Z381="",0,WeightIR*$Z381)+IF($AA381="",0,WeightIN*$AA381))/(IF($Y381="",0,WeightCX)+IF($Z381="",0,WeightIR)+IF($AA381="",0,WeightIN))))</f>
        <v/>
      </c>
      <c r="AC381" s="23" t="str">
        <f aca="false">IF($AB381="","",IF($AB381&gt;=BandExceeds,"Exceeds",IF($AB381&gt;=BandMeets,"Meets",IF($AB381&gt;=BandNI,"Needs improvement","Unsatisfactory"))))</f>
        <v/>
      </c>
      <c r="AD381" s="24" t="str">
        <f aca="false">IF($C381="","",IF(OR($K381="Yes",$R381="Yes",$W381="Yes"),"Yes","No"))</f>
        <v/>
      </c>
    </row>
    <row r="382" customFormat="false" ht="15" hidden="false" customHeight="false" outlineLevel="0" collapsed="false">
      <c r="A382" s="19"/>
      <c r="B382" s="20"/>
      <c r="C382" s="20"/>
      <c r="D382" s="20"/>
      <c r="E382" s="20"/>
      <c r="F382" s="21"/>
      <c r="G382" s="21"/>
      <c r="H382" s="21"/>
      <c r="I382" s="21"/>
      <c r="J382" s="21"/>
      <c r="K382" s="21"/>
      <c r="L382" s="21"/>
      <c r="M382" s="21"/>
      <c r="N382" s="21"/>
      <c r="O382" s="21"/>
      <c r="P382" s="21"/>
      <c r="Q382" s="21"/>
      <c r="R382" s="21"/>
      <c r="S382" s="21"/>
      <c r="T382" s="21"/>
      <c r="U382" s="21"/>
      <c r="V382" s="21"/>
      <c r="W382" s="21"/>
      <c r="X382" s="20"/>
      <c r="Y382" s="22" t="str">
        <f aca="false">IF(COUNTIF($F382:$J382,"Yes")+COUNTIF($F382:$J382,"No")=0,"",COUNTIF($F382:$J382,"Yes")/(COUNTIF($F382:$J382,"Yes")+COUNTIF($F382:$J382,"No")))</f>
        <v/>
      </c>
      <c r="Z382" s="22" t="str">
        <f aca="false">IF(COUNTIF($L382:$Q382,"Yes")+COUNTIF($L382:$Q382,"No")=0,"",COUNTIF($L382:$Q382,"Yes")/(COUNTIF($L382:$Q382,"Yes")+COUNTIF($L382:$Q382,"No")))</f>
        <v/>
      </c>
      <c r="AA382" s="22" t="str">
        <f aca="false">IF(COUNTIF($S382:$V382,"Yes")+COUNTIF($S382:$V382,"No")=0,"",COUNTIF($S382:$V382,"Yes")/(COUNTIF($S382:$V382,"Yes")+COUNTIF($S382:$V382,"No")))</f>
        <v/>
      </c>
      <c r="AB382" s="22" t="str">
        <f aca="false">IF(OR($C382="",IF($Y382="",0,WeightCX)+IF($Z382="",0,WeightIR)+IF($AA382="",0,WeightIN)=0),"",IF($AD382="Yes",0,(IF($Y382="",0,WeightCX*$Y382)+IF($Z382="",0,WeightIR*$Z382)+IF($AA382="",0,WeightIN*$AA382))/(IF($Y382="",0,WeightCX)+IF($Z382="",0,WeightIR)+IF($AA382="",0,WeightIN))))</f>
        <v/>
      </c>
      <c r="AC382" s="23" t="str">
        <f aca="false">IF($AB382="","",IF($AB382&gt;=BandExceeds,"Exceeds",IF($AB382&gt;=BandMeets,"Meets",IF($AB382&gt;=BandNI,"Needs improvement","Unsatisfactory"))))</f>
        <v/>
      </c>
      <c r="AD382" s="24" t="str">
        <f aca="false">IF($C382="","",IF(OR($K382="Yes",$R382="Yes",$W382="Yes"),"Yes","No"))</f>
        <v/>
      </c>
    </row>
    <row r="383" customFormat="false" ht="15" hidden="false" customHeight="false" outlineLevel="0" collapsed="false">
      <c r="A383" s="19"/>
      <c r="B383" s="20"/>
      <c r="C383" s="20"/>
      <c r="D383" s="20"/>
      <c r="E383" s="20"/>
      <c r="F383" s="21"/>
      <c r="G383" s="21"/>
      <c r="H383" s="21"/>
      <c r="I383" s="21"/>
      <c r="J383" s="21"/>
      <c r="K383" s="21"/>
      <c r="L383" s="21"/>
      <c r="M383" s="21"/>
      <c r="N383" s="21"/>
      <c r="O383" s="21"/>
      <c r="P383" s="21"/>
      <c r="Q383" s="21"/>
      <c r="R383" s="21"/>
      <c r="S383" s="21"/>
      <c r="T383" s="21"/>
      <c r="U383" s="21"/>
      <c r="V383" s="21"/>
      <c r="W383" s="21"/>
      <c r="X383" s="20"/>
      <c r="Y383" s="22" t="str">
        <f aca="false">IF(COUNTIF($F383:$J383,"Yes")+COUNTIF($F383:$J383,"No")=0,"",COUNTIF($F383:$J383,"Yes")/(COUNTIF($F383:$J383,"Yes")+COUNTIF($F383:$J383,"No")))</f>
        <v/>
      </c>
      <c r="Z383" s="22" t="str">
        <f aca="false">IF(COUNTIF($L383:$Q383,"Yes")+COUNTIF($L383:$Q383,"No")=0,"",COUNTIF($L383:$Q383,"Yes")/(COUNTIF($L383:$Q383,"Yes")+COUNTIF($L383:$Q383,"No")))</f>
        <v/>
      </c>
      <c r="AA383" s="22" t="str">
        <f aca="false">IF(COUNTIF($S383:$V383,"Yes")+COUNTIF($S383:$V383,"No")=0,"",COUNTIF($S383:$V383,"Yes")/(COUNTIF($S383:$V383,"Yes")+COUNTIF($S383:$V383,"No")))</f>
        <v/>
      </c>
      <c r="AB383" s="22" t="str">
        <f aca="false">IF(OR($C383="",IF($Y383="",0,WeightCX)+IF($Z383="",0,WeightIR)+IF($AA383="",0,WeightIN)=0),"",IF($AD383="Yes",0,(IF($Y383="",0,WeightCX*$Y383)+IF($Z383="",0,WeightIR*$Z383)+IF($AA383="",0,WeightIN*$AA383))/(IF($Y383="",0,WeightCX)+IF($Z383="",0,WeightIR)+IF($AA383="",0,WeightIN))))</f>
        <v/>
      </c>
      <c r="AC383" s="23" t="str">
        <f aca="false">IF($AB383="","",IF($AB383&gt;=BandExceeds,"Exceeds",IF($AB383&gt;=BandMeets,"Meets",IF($AB383&gt;=BandNI,"Needs improvement","Unsatisfactory"))))</f>
        <v/>
      </c>
      <c r="AD383" s="24" t="str">
        <f aca="false">IF($C383="","",IF(OR($K383="Yes",$R383="Yes",$W383="Yes"),"Yes","No"))</f>
        <v/>
      </c>
    </row>
    <row r="384" customFormat="false" ht="15" hidden="false" customHeight="false" outlineLevel="0" collapsed="false">
      <c r="A384" s="19"/>
      <c r="B384" s="20"/>
      <c r="C384" s="20"/>
      <c r="D384" s="20"/>
      <c r="E384" s="20"/>
      <c r="F384" s="21"/>
      <c r="G384" s="21"/>
      <c r="H384" s="21"/>
      <c r="I384" s="21"/>
      <c r="J384" s="21"/>
      <c r="K384" s="21"/>
      <c r="L384" s="21"/>
      <c r="M384" s="21"/>
      <c r="N384" s="21"/>
      <c r="O384" s="21"/>
      <c r="P384" s="21"/>
      <c r="Q384" s="21"/>
      <c r="R384" s="21"/>
      <c r="S384" s="21"/>
      <c r="T384" s="21"/>
      <c r="U384" s="21"/>
      <c r="V384" s="21"/>
      <c r="W384" s="21"/>
      <c r="X384" s="20"/>
      <c r="Y384" s="22" t="str">
        <f aca="false">IF(COUNTIF($F384:$J384,"Yes")+COUNTIF($F384:$J384,"No")=0,"",COUNTIF($F384:$J384,"Yes")/(COUNTIF($F384:$J384,"Yes")+COUNTIF($F384:$J384,"No")))</f>
        <v/>
      </c>
      <c r="Z384" s="22" t="str">
        <f aca="false">IF(COUNTIF($L384:$Q384,"Yes")+COUNTIF($L384:$Q384,"No")=0,"",COUNTIF($L384:$Q384,"Yes")/(COUNTIF($L384:$Q384,"Yes")+COUNTIF($L384:$Q384,"No")))</f>
        <v/>
      </c>
      <c r="AA384" s="22" t="str">
        <f aca="false">IF(COUNTIF($S384:$V384,"Yes")+COUNTIF($S384:$V384,"No")=0,"",COUNTIF($S384:$V384,"Yes")/(COUNTIF($S384:$V384,"Yes")+COUNTIF($S384:$V384,"No")))</f>
        <v/>
      </c>
      <c r="AB384" s="22" t="str">
        <f aca="false">IF(OR($C384="",IF($Y384="",0,WeightCX)+IF($Z384="",0,WeightIR)+IF($AA384="",0,WeightIN)=0),"",IF($AD384="Yes",0,(IF($Y384="",0,WeightCX*$Y384)+IF($Z384="",0,WeightIR*$Z384)+IF($AA384="",0,WeightIN*$AA384))/(IF($Y384="",0,WeightCX)+IF($Z384="",0,WeightIR)+IF($AA384="",0,WeightIN))))</f>
        <v/>
      </c>
      <c r="AC384" s="23" t="str">
        <f aca="false">IF($AB384="","",IF($AB384&gt;=BandExceeds,"Exceeds",IF($AB384&gt;=BandMeets,"Meets",IF($AB384&gt;=BandNI,"Needs improvement","Unsatisfactory"))))</f>
        <v/>
      </c>
      <c r="AD384" s="24" t="str">
        <f aca="false">IF($C384="","",IF(OR($K384="Yes",$R384="Yes",$W384="Yes"),"Yes","No"))</f>
        <v/>
      </c>
    </row>
    <row r="385" customFormat="false" ht="15" hidden="false" customHeight="false" outlineLevel="0" collapsed="false">
      <c r="A385" s="19"/>
      <c r="B385" s="20"/>
      <c r="C385" s="20"/>
      <c r="D385" s="20"/>
      <c r="E385" s="20"/>
      <c r="F385" s="21"/>
      <c r="G385" s="21"/>
      <c r="H385" s="21"/>
      <c r="I385" s="21"/>
      <c r="J385" s="21"/>
      <c r="K385" s="21"/>
      <c r="L385" s="21"/>
      <c r="M385" s="21"/>
      <c r="N385" s="21"/>
      <c r="O385" s="21"/>
      <c r="P385" s="21"/>
      <c r="Q385" s="21"/>
      <c r="R385" s="21"/>
      <c r="S385" s="21"/>
      <c r="T385" s="21"/>
      <c r="U385" s="21"/>
      <c r="V385" s="21"/>
      <c r="W385" s="21"/>
      <c r="X385" s="20"/>
      <c r="Y385" s="22" t="str">
        <f aca="false">IF(COUNTIF($F385:$J385,"Yes")+COUNTIF($F385:$J385,"No")=0,"",COUNTIF($F385:$J385,"Yes")/(COUNTIF($F385:$J385,"Yes")+COUNTIF($F385:$J385,"No")))</f>
        <v/>
      </c>
      <c r="Z385" s="22" t="str">
        <f aca="false">IF(COUNTIF($L385:$Q385,"Yes")+COUNTIF($L385:$Q385,"No")=0,"",COUNTIF($L385:$Q385,"Yes")/(COUNTIF($L385:$Q385,"Yes")+COUNTIF($L385:$Q385,"No")))</f>
        <v/>
      </c>
      <c r="AA385" s="22" t="str">
        <f aca="false">IF(COUNTIF($S385:$V385,"Yes")+COUNTIF($S385:$V385,"No")=0,"",COUNTIF($S385:$V385,"Yes")/(COUNTIF($S385:$V385,"Yes")+COUNTIF($S385:$V385,"No")))</f>
        <v/>
      </c>
      <c r="AB385" s="22" t="str">
        <f aca="false">IF(OR($C385="",IF($Y385="",0,WeightCX)+IF($Z385="",0,WeightIR)+IF($AA385="",0,WeightIN)=0),"",IF($AD385="Yes",0,(IF($Y385="",0,WeightCX*$Y385)+IF($Z385="",0,WeightIR*$Z385)+IF($AA385="",0,WeightIN*$AA385))/(IF($Y385="",0,WeightCX)+IF($Z385="",0,WeightIR)+IF($AA385="",0,WeightIN))))</f>
        <v/>
      </c>
      <c r="AC385" s="23" t="str">
        <f aca="false">IF($AB385="","",IF($AB385&gt;=BandExceeds,"Exceeds",IF($AB385&gt;=BandMeets,"Meets",IF($AB385&gt;=BandNI,"Needs improvement","Unsatisfactory"))))</f>
        <v/>
      </c>
      <c r="AD385" s="24" t="str">
        <f aca="false">IF($C385="","",IF(OR($K385="Yes",$R385="Yes",$W385="Yes"),"Yes","No"))</f>
        <v/>
      </c>
    </row>
    <row r="386" customFormat="false" ht="15" hidden="false" customHeight="false" outlineLevel="0" collapsed="false">
      <c r="A386" s="19"/>
      <c r="B386" s="20"/>
      <c r="C386" s="20"/>
      <c r="D386" s="20"/>
      <c r="E386" s="20"/>
      <c r="F386" s="21"/>
      <c r="G386" s="21"/>
      <c r="H386" s="21"/>
      <c r="I386" s="21"/>
      <c r="J386" s="21"/>
      <c r="K386" s="21"/>
      <c r="L386" s="21"/>
      <c r="M386" s="21"/>
      <c r="N386" s="21"/>
      <c r="O386" s="21"/>
      <c r="P386" s="21"/>
      <c r="Q386" s="21"/>
      <c r="R386" s="21"/>
      <c r="S386" s="21"/>
      <c r="T386" s="21"/>
      <c r="U386" s="21"/>
      <c r="V386" s="21"/>
      <c r="W386" s="21"/>
      <c r="X386" s="20"/>
      <c r="Y386" s="22" t="str">
        <f aca="false">IF(COUNTIF($F386:$J386,"Yes")+COUNTIF($F386:$J386,"No")=0,"",COUNTIF($F386:$J386,"Yes")/(COUNTIF($F386:$J386,"Yes")+COUNTIF($F386:$J386,"No")))</f>
        <v/>
      </c>
      <c r="Z386" s="22" t="str">
        <f aca="false">IF(COUNTIF($L386:$Q386,"Yes")+COUNTIF($L386:$Q386,"No")=0,"",COUNTIF($L386:$Q386,"Yes")/(COUNTIF($L386:$Q386,"Yes")+COUNTIF($L386:$Q386,"No")))</f>
        <v/>
      </c>
      <c r="AA386" s="22" t="str">
        <f aca="false">IF(COUNTIF($S386:$V386,"Yes")+COUNTIF($S386:$V386,"No")=0,"",COUNTIF($S386:$V386,"Yes")/(COUNTIF($S386:$V386,"Yes")+COUNTIF($S386:$V386,"No")))</f>
        <v/>
      </c>
      <c r="AB386" s="22" t="str">
        <f aca="false">IF(OR($C386="",IF($Y386="",0,WeightCX)+IF($Z386="",0,WeightIR)+IF($AA386="",0,WeightIN)=0),"",IF($AD386="Yes",0,(IF($Y386="",0,WeightCX*$Y386)+IF($Z386="",0,WeightIR*$Z386)+IF($AA386="",0,WeightIN*$AA386))/(IF($Y386="",0,WeightCX)+IF($Z386="",0,WeightIR)+IF($AA386="",0,WeightIN))))</f>
        <v/>
      </c>
      <c r="AC386" s="23" t="str">
        <f aca="false">IF($AB386="","",IF($AB386&gt;=BandExceeds,"Exceeds",IF($AB386&gt;=BandMeets,"Meets",IF($AB386&gt;=BandNI,"Needs improvement","Unsatisfactory"))))</f>
        <v/>
      </c>
      <c r="AD386" s="24" t="str">
        <f aca="false">IF($C386="","",IF(OR($K386="Yes",$R386="Yes",$W386="Yes"),"Yes","No"))</f>
        <v/>
      </c>
    </row>
    <row r="387" customFormat="false" ht="15" hidden="false" customHeight="false" outlineLevel="0" collapsed="false">
      <c r="A387" s="19"/>
      <c r="B387" s="20"/>
      <c r="C387" s="20"/>
      <c r="D387" s="20"/>
      <c r="E387" s="20"/>
      <c r="F387" s="21"/>
      <c r="G387" s="21"/>
      <c r="H387" s="21"/>
      <c r="I387" s="21"/>
      <c r="J387" s="21"/>
      <c r="K387" s="21"/>
      <c r="L387" s="21"/>
      <c r="M387" s="21"/>
      <c r="N387" s="21"/>
      <c r="O387" s="21"/>
      <c r="P387" s="21"/>
      <c r="Q387" s="21"/>
      <c r="R387" s="21"/>
      <c r="S387" s="21"/>
      <c r="T387" s="21"/>
      <c r="U387" s="21"/>
      <c r="V387" s="21"/>
      <c r="W387" s="21"/>
      <c r="X387" s="20"/>
      <c r="Y387" s="22" t="str">
        <f aca="false">IF(COUNTIF($F387:$J387,"Yes")+COUNTIF($F387:$J387,"No")=0,"",COUNTIF($F387:$J387,"Yes")/(COUNTIF($F387:$J387,"Yes")+COUNTIF($F387:$J387,"No")))</f>
        <v/>
      </c>
      <c r="Z387" s="22" t="str">
        <f aca="false">IF(COUNTIF($L387:$Q387,"Yes")+COUNTIF($L387:$Q387,"No")=0,"",COUNTIF($L387:$Q387,"Yes")/(COUNTIF($L387:$Q387,"Yes")+COUNTIF($L387:$Q387,"No")))</f>
        <v/>
      </c>
      <c r="AA387" s="22" t="str">
        <f aca="false">IF(COUNTIF($S387:$V387,"Yes")+COUNTIF($S387:$V387,"No")=0,"",COUNTIF($S387:$V387,"Yes")/(COUNTIF($S387:$V387,"Yes")+COUNTIF($S387:$V387,"No")))</f>
        <v/>
      </c>
      <c r="AB387" s="22" t="str">
        <f aca="false">IF(OR($C387="",IF($Y387="",0,WeightCX)+IF($Z387="",0,WeightIR)+IF($AA387="",0,WeightIN)=0),"",IF($AD387="Yes",0,(IF($Y387="",0,WeightCX*$Y387)+IF($Z387="",0,WeightIR*$Z387)+IF($AA387="",0,WeightIN*$AA387))/(IF($Y387="",0,WeightCX)+IF($Z387="",0,WeightIR)+IF($AA387="",0,WeightIN))))</f>
        <v/>
      </c>
      <c r="AC387" s="23" t="str">
        <f aca="false">IF($AB387="","",IF($AB387&gt;=BandExceeds,"Exceeds",IF($AB387&gt;=BandMeets,"Meets",IF($AB387&gt;=BandNI,"Needs improvement","Unsatisfactory"))))</f>
        <v/>
      </c>
      <c r="AD387" s="24" t="str">
        <f aca="false">IF($C387="","",IF(OR($K387="Yes",$R387="Yes",$W387="Yes"),"Yes","No"))</f>
        <v/>
      </c>
    </row>
    <row r="388" customFormat="false" ht="15" hidden="false" customHeight="false" outlineLevel="0" collapsed="false">
      <c r="A388" s="19"/>
      <c r="B388" s="20"/>
      <c r="C388" s="20"/>
      <c r="D388" s="20"/>
      <c r="E388" s="20"/>
      <c r="F388" s="21"/>
      <c r="G388" s="21"/>
      <c r="H388" s="21"/>
      <c r="I388" s="21"/>
      <c r="J388" s="21"/>
      <c r="K388" s="21"/>
      <c r="L388" s="21"/>
      <c r="M388" s="21"/>
      <c r="N388" s="21"/>
      <c r="O388" s="21"/>
      <c r="P388" s="21"/>
      <c r="Q388" s="21"/>
      <c r="R388" s="21"/>
      <c r="S388" s="21"/>
      <c r="T388" s="21"/>
      <c r="U388" s="21"/>
      <c r="V388" s="21"/>
      <c r="W388" s="21"/>
      <c r="X388" s="20"/>
      <c r="Y388" s="22" t="str">
        <f aca="false">IF(COUNTIF($F388:$J388,"Yes")+COUNTIF($F388:$J388,"No")=0,"",COUNTIF($F388:$J388,"Yes")/(COUNTIF($F388:$J388,"Yes")+COUNTIF($F388:$J388,"No")))</f>
        <v/>
      </c>
      <c r="Z388" s="22" t="str">
        <f aca="false">IF(COUNTIF($L388:$Q388,"Yes")+COUNTIF($L388:$Q388,"No")=0,"",COUNTIF($L388:$Q388,"Yes")/(COUNTIF($L388:$Q388,"Yes")+COUNTIF($L388:$Q388,"No")))</f>
        <v/>
      </c>
      <c r="AA388" s="22" t="str">
        <f aca="false">IF(COUNTIF($S388:$V388,"Yes")+COUNTIF($S388:$V388,"No")=0,"",COUNTIF($S388:$V388,"Yes")/(COUNTIF($S388:$V388,"Yes")+COUNTIF($S388:$V388,"No")))</f>
        <v/>
      </c>
      <c r="AB388" s="22" t="str">
        <f aca="false">IF(OR($C388="",IF($Y388="",0,WeightCX)+IF($Z388="",0,WeightIR)+IF($AA388="",0,WeightIN)=0),"",IF($AD388="Yes",0,(IF($Y388="",0,WeightCX*$Y388)+IF($Z388="",0,WeightIR*$Z388)+IF($AA388="",0,WeightIN*$AA388))/(IF($Y388="",0,WeightCX)+IF($Z388="",0,WeightIR)+IF($AA388="",0,WeightIN))))</f>
        <v/>
      </c>
      <c r="AC388" s="23" t="str">
        <f aca="false">IF($AB388="","",IF($AB388&gt;=BandExceeds,"Exceeds",IF($AB388&gt;=BandMeets,"Meets",IF($AB388&gt;=BandNI,"Needs improvement","Unsatisfactory"))))</f>
        <v/>
      </c>
      <c r="AD388" s="24" t="str">
        <f aca="false">IF($C388="","",IF(OR($K388="Yes",$R388="Yes",$W388="Yes"),"Yes","No"))</f>
        <v/>
      </c>
    </row>
    <row r="389" customFormat="false" ht="15" hidden="false" customHeight="false" outlineLevel="0" collapsed="false">
      <c r="A389" s="19"/>
      <c r="B389" s="20"/>
      <c r="C389" s="20"/>
      <c r="D389" s="20"/>
      <c r="E389" s="20"/>
      <c r="F389" s="21"/>
      <c r="G389" s="21"/>
      <c r="H389" s="21"/>
      <c r="I389" s="21"/>
      <c r="J389" s="21"/>
      <c r="K389" s="21"/>
      <c r="L389" s="21"/>
      <c r="M389" s="21"/>
      <c r="N389" s="21"/>
      <c r="O389" s="21"/>
      <c r="P389" s="21"/>
      <c r="Q389" s="21"/>
      <c r="R389" s="21"/>
      <c r="S389" s="21"/>
      <c r="T389" s="21"/>
      <c r="U389" s="21"/>
      <c r="V389" s="21"/>
      <c r="W389" s="21"/>
      <c r="X389" s="20"/>
      <c r="Y389" s="22" t="str">
        <f aca="false">IF(COUNTIF($F389:$J389,"Yes")+COUNTIF($F389:$J389,"No")=0,"",COUNTIF($F389:$J389,"Yes")/(COUNTIF($F389:$J389,"Yes")+COUNTIF($F389:$J389,"No")))</f>
        <v/>
      </c>
      <c r="Z389" s="22" t="str">
        <f aca="false">IF(COUNTIF($L389:$Q389,"Yes")+COUNTIF($L389:$Q389,"No")=0,"",COUNTIF($L389:$Q389,"Yes")/(COUNTIF($L389:$Q389,"Yes")+COUNTIF($L389:$Q389,"No")))</f>
        <v/>
      </c>
      <c r="AA389" s="22" t="str">
        <f aca="false">IF(COUNTIF($S389:$V389,"Yes")+COUNTIF($S389:$V389,"No")=0,"",COUNTIF($S389:$V389,"Yes")/(COUNTIF($S389:$V389,"Yes")+COUNTIF($S389:$V389,"No")))</f>
        <v/>
      </c>
      <c r="AB389" s="22" t="str">
        <f aca="false">IF(OR($C389="",IF($Y389="",0,WeightCX)+IF($Z389="",0,WeightIR)+IF($AA389="",0,WeightIN)=0),"",IF($AD389="Yes",0,(IF($Y389="",0,WeightCX*$Y389)+IF($Z389="",0,WeightIR*$Z389)+IF($AA389="",0,WeightIN*$AA389))/(IF($Y389="",0,WeightCX)+IF($Z389="",0,WeightIR)+IF($AA389="",0,WeightIN))))</f>
        <v/>
      </c>
      <c r="AC389" s="23" t="str">
        <f aca="false">IF($AB389="","",IF($AB389&gt;=BandExceeds,"Exceeds",IF($AB389&gt;=BandMeets,"Meets",IF($AB389&gt;=BandNI,"Needs improvement","Unsatisfactory"))))</f>
        <v/>
      </c>
      <c r="AD389" s="24" t="str">
        <f aca="false">IF($C389="","",IF(OR($K389="Yes",$R389="Yes",$W389="Yes"),"Yes","No"))</f>
        <v/>
      </c>
    </row>
    <row r="390" customFormat="false" ht="15" hidden="false" customHeight="false" outlineLevel="0" collapsed="false">
      <c r="A390" s="19"/>
      <c r="B390" s="20"/>
      <c r="C390" s="20"/>
      <c r="D390" s="20"/>
      <c r="E390" s="20"/>
      <c r="F390" s="21"/>
      <c r="G390" s="21"/>
      <c r="H390" s="21"/>
      <c r="I390" s="21"/>
      <c r="J390" s="21"/>
      <c r="K390" s="21"/>
      <c r="L390" s="21"/>
      <c r="M390" s="21"/>
      <c r="N390" s="21"/>
      <c r="O390" s="21"/>
      <c r="P390" s="21"/>
      <c r="Q390" s="21"/>
      <c r="R390" s="21"/>
      <c r="S390" s="21"/>
      <c r="T390" s="21"/>
      <c r="U390" s="21"/>
      <c r="V390" s="21"/>
      <c r="W390" s="21"/>
      <c r="X390" s="20"/>
      <c r="Y390" s="22" t="str">
        <f aca="false">IF(COUNTIF($F390:$J390,"Yes")+COUNTIF($F390:$J390,"No")=0,"",COUNTIF($F390:$J390,"Yes")/(COUNTIF($F390:$J390,"Yes")+COUNTIF($F390:$J390,"No")))</f>
        <v/>
      </c>
      <c r="Z390" s="22" t="str">
        <f aca="false">IF(COUNTIF($L390:$Q390,"Yes")+COUNTIF($L390:$Q390,"No")=0,"",COUNTIF($L390:$Q390,"Yes")/(COUNTIF($L390:$Q390,"Yes")+COUNTIF($L390:$Q390,"No")))</f>
        <v/>
      </c>
      <c r="AA390" s="22" t="str">
        <f aca="false">IF(COUNTIF($S390:$V390,"Yes")+COUNTIF($S390:$V390,"No")=0,"",COUNTIF($S390:$V390,"Yes")/(COUNTIF($S390:$V390,"Yes")+COUNTIF($S390:$V390,"No")))</f>
        <v/>
      </c>
      <c r="AB390" s="22" t="str">
        <f aca="false">IF(OR($C390="",IF($Y390="",0,WeightCX)+IF($Z390="",0,WeightIR)+IF($AA390="",0,WeightIN)=0),"",IF($AD390="Yes",0,(IF($Y390="",0,WeightCX*$Y390)+IF($Z390="",0,WeightIR*$Z390)+IF($AA390="",0,WeightIN*$AA390))/(IF($Y390="",0,WeightCX)+IF($Z390="",0,WeightIR)+IF($AA390="",0,WeightIN))))</f>
        <v/>
      </c>
      <c r="AC390" s="23" t="str">
        <f aca="false">IF($AB390="","",IF($AB390&gt;=BandExceeds,"Exceeds",IF($AB390&gt;=BandMeets,"Meets",IF($AB390&gt;=BandNI,"Needs improvement","Unsatisfactory"))))</f>
        <v/>
      </c>
      <c r="AD390" s="24" t="str">
        <f aca="false">IF($C390="","",IF(OR($K390="Yes",$R390="Yes",$W390="Yes"),"Yes","No"))</f>
        <v/>
      </c>
    </row>
    <row r="391" customFormat="false" ht="15" hidden="false" customHeight="false" outlineLevel="0" collapsed="false">
      <c r="A391" s="19"/>
      <c r="B391" s="20"/>
      <c r="C391" s="20"/>
      <c r="D391" s="20"/>
      <c r="E391" s="20"/>
      <c r="F391" s="21"/>
      <c r="G391" s="21"/>
      <c r="H391" s="21"/>
      <c r="I391" s="21"/>
      <c r="J391" s="21"/>
      <c r="K391" s="21"/>
      <c r="L391" s="21"/>
      <c r="M391" s="21"/>
      <c r="N391" s="21"/>
      <c r="O391" s="21"/>
      <c r="P391" s="21"/>
      <c r="Q391" s="21"/>
      <c r="R391" s="21"/>
      <c r="S391" s="21"/>
      <c r="T391" s="21"/>
      <c r="U391" s="21"/>
      <c r="V391" s="21"/>
      <c r="W391" s="21"/>
      <c r="X391" s="20"/>
      <c r="Y391" s="22" t="str">
        <f aca="false">IF(COUNTIF($F391:$J391,"Yes")+COUNTIF($F391:$J391,"No")=0,"",COUNTIF($F391:$J391,"Yes")/(COUNTIF($F391:$J391,"Yes")+COUNTIF($F391:$J391,"No")))</f>
        <v/>
      </c>
      <c r="Z391" s="22" t="str">
        <f aca="false">IF(COUNTIF($L391:$Q391,"Yes")+COUNTIF($L391:$Q391,"No")=0,"",COUNTIF($L391:$Q391,"Yes")/(COUNTIF($L391:$Q391,"Yes")+COUNTIF($L391:$Q391,"No")))</f>
        <v/>
      </c>
      <c r="AA391" s="22" t="str">
        <f aca="false">IF(COUNTIF($S391:$V391,"Yes")+COUNTIF($S391:$V391,"No")=0,"",COUNTIF($S391:$V391,"Yes")/(COUNTIF($S391:$V391,"Yes")+COUNTIF($S391:$V391,"No")))</f>
        <v/>
      </c>
      <c r="AB391" s="22" t="str">
        <f aca="false">IF(OR($C391="",IF($Y391="",0,WeightCX)+IF($Z391="",0,WeightIR)+IF($AA391="",0,WeightIN)=0),"",IF($AD391="Yes",0,(IF($Y391="",0,WeightCX*$Y391)+IF($Z391="",0,WeightIR*$Z391)+IF($AA391="",0,WeightIN*$AA391))/(IF($Y391="",0,WeightCX)+IF($Z391="",0,WeightIR)+IF($AA391="",0,WeightIN))))</f>
        <v/>
      </c>
      <c r="AC391" s="23" t="str">
        <f aca="false">IF($AB391="","",IF($AB391&gt;=BandExceeds,"Exceeds",IF($AB391&gt;=BandMeets,"Meets",IF($AB391&gt;=BandNI,"Needs improvement","Unsatisfactory"))))</f>
        <v/>
      </c>
      <c r="AD391" s="24" t="str">
        <f aca="false">IF($C391="","",IF(OR($K391="Yes",$R391="Yes",$W391="Yes"),"Yes","No"))</f>
        <v/>
      </c>
    </row>
    <row r="392" customFormat="false" ht="15" hidden="false" customHeight="false" outlineLevel="0" collapsed="false">
      <c r="A392" s="19"/>
      <c r="B392" s="20"/>
      <c r="C392" s="20"/>
      <c r="D392" s="20"/>
      <c r="E392" s="20"/>
      <c r="F392" s="21"/>
      <c r="G392" s="21"/>
      <c r="H392" s="21"/>
      <c r="I392" s="21"/>
      <c r="J392" s="21"/>
      <c r="K392" s="21"/>
      <c r="L392" s="21"/>
      <c r="M392" s="21"/>
      <c r="N392" s="21"/>
      <c r="O392" s="21"/>
      <c r="P392" s="21"/>
      <c r="Q392" s="21"/>
      <c r="R392" s="21"/>
      <c r="S392" s="21"/>
      <c r="T392" s="21"/>
      <c r="U392" s="21"/>
      <c r="V392" s="21"/>
      <c r="W392" s="21"/>
      <c r="X392" s="20"/>
      <c r="Y392" s="22" t="str">
        <f aca="false">IF(COUNTIF($F392:$J392,"Yes")+COUNTIF($F392:$J392,"No")=0,"",COUNTIF($F392:$J392,"Yes")/(COUNTIF($F392:$J392,"Yes")+COUNTIF($F392:$J392,"No")))</f>
        <v/>
      </c>
      <c r="Z392" s="22" t="str">
        <f aca="false">IF(COUNTIF($L392:$Q392,"Yes")+COUNTIF($L392:$Q392,"No")=0,"",COUNTIF($L392:$Q392,"Yes")/(COUNTIF($L392:$Q392,"Yes")+COUNTIF($L392:$Q392,"No")))</f>
        <v/>
      </c>
      <c r="AA392" s="22" t="str">
        <f aca="false">IF(COUNTIF($S392:$V392,"Yes")+COUNTIF($S392:$V392,"No")=0,"",COUNTIF($S392:$V392,"Yes")/(COUNTIF($S392:$V392,"Yes")+COUNTIF($S392:$V392,"No")))</f>
        <v/>
      </c>
      <c r="AB392" s="22" t="str">
        <f aca="false">IF(OR($C392="",IF($Y392="",0,WeightCX)+IF($Z392="",0,WeightIR)+IF($AA392="",0,WeightIN)=0),"",IF($AD392="Yes",0,(IF($Y392="",0,WeightCX*$Y392)+IF($Z392="",0,WeightIR*$Z392)+IF($AA392="",0,WeightIN*$AA392))/(IF($Y392="",0,WeightCX)+IF($Z392="",0,WeightIR)+IF($AA392="",0,WeightIN))))</f>
        <v/>
      </c>
      <c r="AC392" s="23" t="str">
        <f aca="false">IF($AB392="","",IF($AB392&gt;=BandExceeds,"Exceeds",IF($AB392&gt;=BandMeets,"Meets",IF($AB392&gt;=BandNI,"Needs improvement","Unsatisfactory"))))</f>
        <v/>
      </c>
      <c r="AD392" s="24" t="str">
        <f aca="false">IF($C392="","",IF(OR($K392="Yes",$R392="Yes",$W392="Yes"),"Yes","No"))</f>
        <v/>
      </c>
    </row>
    <row r="393" customFormat="false" ht="15" hidden="false" customHeight="false" outlineLevel="0" collapsed="false">
      <c r="A393" s="19"/>
      <c r="B393" s="20"/>
      <c r="C393" s="20"/>
      <c r="D393" s="20"/>
      <c r="E393" s="20"/>
      <c r="F393" s="21"/>
      <c r="G393" s="21"/>
      <c r="H393" s="21"/>
      <c r="I393" s="21"/>
      <c r="J393" s="21"/>
      <c r="K393" s="21"/>
      <c r="L393" s="21"/>
      <c r="M393" s="21"/>
      <c r="N393" s="21"/>
      <c r="O393" s="21"/>
      <c r="P393" s="21"/>
      <c r="Q393" s="21"/>
      <c r="R393" s="21"/>
      <c r="S393" s="21"/>
      <c r="T393" s="21"/>
      <c r="U393" s="21"/>
      <c r="V393" s="21"/>
      <c r="W393" s="21"/>
      <c r="X393" s="20"/>
      <c r="Y393" s="22" t="str">
        <f aca="false">IF(COUNTIF($F393:$J393,"Yes")+COUNTIF($F393:$J393,"No")=0,"",COUNTIF($F393:$J393,"Yes")/(COUNTIF($F393:$J393,"Yes")+COUNTIF($F393:$J393,"No")))</f>
        <v/>
      </c>
      <c r="Z393" s="22" t="str">
        <f aca="false">IF(COUNTIF($L393:$Q393,"Yes")+COUNTIF($L393:$Q393,"No")=0,"",COUNTIF($L393:$Q393,"Yes")/(COUNTIF($L393:$Q393,"Yes")+COUNTIF($L393:$Q393,"No")))</f>
        <v/>
      </c>
      <c r="AA393" s="22" t="str">
        <f aca="false">IF(COUNTIF($S393:$V393,"Yes")+COUNTIF($S393:$V393,"No")=0,"",COUNTIF($S393:$V393,"Yes")/(COUNTIF($S393:$V393,"Yes")+COUNTIF($S393:$V393,"No")))</f>
        <v/>
      </c>
      <c r="AB393" s="22" t="str">
        <f aca="false">IF(OR($C393="",IF($Y393="",0,WeightCX)+IF($Z393="",0,WeightIR)+IF($AA393="",0,WeightIN)=0),"",IF($AD393="Yes",0,(IF($Y393="",0,WeightCX*$Y393)+IF($Z393="",0,WeightIR*$Z393)+IF($AA393="",0,WeightIN*$AA393))/(IF($Y393="",0,WeightCX)+IF($Z393="",0,WeightIR)+IF($AA393="",0,WeightIN))))</f>
        <v/>
      </c>
      <c r="AC393" s="23" t="str">
        <f aca="false">IF($AB393="","",IF($AB393&gt;=BandExceeds,"Exceeds",IF($AB393&gt;=BandMeets,"Meets",IF($AB393&gt;=BandNI,"Needs improvement","Unsatisfactory"))))</f>
        <v/>
      </c>
      <c r="AD393" s="24" t="str">
        <f aca="false">IF($C393="","",IF(OR($K393="Yes",$R393="Yes",$W393="Yes"),"Yes","No"))</f>
        <v/>
      </c>
    </row>
    <row r="394" customFormat="false" ht="15" hidden="false" customHeight="false" outlineLevel="0" collapsed="false">
      <c r="A394" s="19"/>
      <c r="B394" s="20"/>
      <c r="C394" s="20"/>
      <c r="D394" s="20"/>
      <c r="E394" s="20"/>
      <c r="F394" s="21"/>
      <c r="G394" s="21"/>
      <c r="H394" s="21"/>
      <c r="I394" s="21"/>
      <c r="J394" s="21"/>
      <c r="K394" s="21"/>
      <c r="L394" s="21"/>
      <c r="M394" s="21"/>
      <c r="N394" s="21"/>
      <c r="O394" s="21"/>
      <c r="P394" s="21"/>
      <c r="Q394" s="21"/>
      <c r="R394" s="21"/>
      <c r="S394" s="21"/>
      <c r="T394" s="21"/>
      <c r="U394" s="21"/>
      <c r="V394" s="21"/>
      <c r="W394" s="21"/>
      <c r="X394" s="20"/>
      <c r="Y394" s="22" t="str">
        <f aca="false">IF(COUNTIF($F394:$J394,"Yes")+COUNTIF($F394:$J394,"No")=0,"",COUNTIF($F394:$J394,"Yes")/(COUNTIF($F394:$J394,"Yes")+COUNTIF($F394:$J394,"No")))</f>
        <v/>
      </c>
      <c r="Z394" s="22" t="str">
        <f aca="false">IF(COUNTIF($L394:$Q394,"Yes")+COUNTIF($L394:$Q394,"No")=0,"",COUNTIF($L394:$Q394,"Yes")/(COUNTIF($L394:$Q394,"Yes")+COUNTIF($L394:$Q394,"No")))</f>
        <v/>
      </c>
      <c r="AA394" s="22" t="str">
        <f aca="false">IF(COUNTIF($S394:$V394,"Yes")+COUNTIF($S394:$V394,"No")=0,"",COUNTIF($S394:$V394,"Yes")/(COUNTIF($S394:$V394,"Yes")+COUNTIF($S394:$V394,"No")))</f>
        <v/>
      </c>
      <c r="AB394" s="22" t="str">
        <f aca="false">IF(OR($C394="",IF($Y394="",0,WeightCX)+IF($Z394="",0,WeightIR)+IF($AA394="",0,WeightIN)=0),"",IF($AD394="Yes",0,(IF($Y394="",0,WeightCX*$Y394)+IF($Z394="",0,WeightIR*$Z394)+IF($AA394="",0,WeightIN*$AA394))/(IF($Y394="",0,WeightCX)+IF($Z394="",0,WeightIR)+IF($AA394="",0,WeightIN))))</f>
        <v/>
      </c>
      <c r="AC394" s="23" t="str">
        <f aca="false">IF($AB394="","",IF($AB394&gt;=BandExceeds,"Exceeds",IF($AB394&gt;=BandMeets,"Meets",IF($AB394&gt;=BandNI,"Needs improvement","Unsatisfactory"))))</f>
        <v/>
      </c>
      <c r="AD394" s="24" t="str">
        <f aca="false">IF($C394="","",IF(OR($K394="Yes",$R394="Yes",$W394="Yes"),"Yes","No"))</f>
        <v/>
      </c>
    </row>
    <row r="395" customFormat="false" ht="15" hidden="false" customHeight="false" outlineLevel="0" collapsed="false">
      <c r="A395" s="19"/>
      <c r="B395" s="20"/>
      <c r="C395" s="20"/>
      <c r="D395" s="20"/>
      <c r="E395" s="20"/>
      <c r="F395" s="21"/>
      <c r="G395" s="21"/>
      <c r="H395" s="21"/>
      <c r="I395" s="21"/>
      <c r="J395" s="21"/>
      <c r="K395" s="21"/>
      <c r="L395" s="21"/>
      <c r="M395" s="21"/>
      <c r="N395" s="21"/>
      <c r="O395" s="21"/>
      <c r="P395" s="21"/>
      <c r="Q395" s="21"/>
      <c r="R395" s="21"/>
      <c r="S395" s="21"/>
      <c r="T395" s="21"/>
      <c r="U395" s="21"/>
      <c r="V395" s="21"/>
      <c r="W395" s="21"/>
      <c r="X395" s="20"/>
      <c r="Y395" s="22" t="str">
        <f aca="false">IF(COUNTIF($F395:$J395,"Yes")+COUNTIF($F395:$J395,"No")=0,"",COUNTIF($F395:$J395,"Yes")/(COUNTIF($F395:$J395,"Yes")+COUNTIF($F395:$J395,"No")))</f>
        <v/>
      </c>
      <c r="Z395" s="22" t="str">
        <f aca="false">IF(COUNTIF($L395:$Q395,"Yes")+COUNTIF($L395:$Q395,"No")=0,"",COUNTIF($L395:$Q395,"Yes")/(COUNTIF($L395:$Q395,"Yes")+COUNTIF($L395:$Q395,"No")))</f>
        <v/>
      </c>
      <c r="AA395" s="22" t="str">
        <f aca="false">IF(COUNTIF($S395:$V395,"Yes")+COUNTIF($S395:$V395,"No")=0,"",COUNTIF($S395:$V395,"Yes")/(COUNTIF($S395:$V395,"Yes")+COUNTIF($S395:$V395,"No")))</f>
        <v/>
      </c>
      <c r="AB395" s="22" t="str">
        <f aca="false">IF(OR($C395="",IF($Y395="",0,WeightCX)+IF($Z395="",0,WeightIR)+IF($AA395="",0,WeightIN)=0),"",IF($AD395="Yes",0,(IF($Y395="",0,WeightCX*$Y395)+IF($Z395="",0,WeightIR*$Z395)+IF($AA395="",0,WeightIN*$AA395))/(IF($Y395="",0,WeightCX)+IF($Z395="",0,WeightIR)+IF($AA395="",0,WeightIN))))</f>
        <v/>
      </c>
      <c r="AC395" s="23" t="str">
        <f aca="false">IF($AB395="","",IF($AB395&gt;=BandExceeds,"Exceeds",IF($AB395&gt;=BandMeets,"Meets",IF($AB395&gt;=BandNI,"Needs improvement","Unsatisfactory"))))</f>
        <v/>
      </c>
      <c r="AD395" s="24" t="str">
        <f aca="false">IF($C395="","",IF(OR($K395="Yes",$R395="Yes",$W395="Yes"),"Yes","No"))</f>
        <v/>
      </c>
    </row>
    <row r="396" customFormat="false" ht="15" hidden="false" customHeight="false" outlineLevel="0" collapsed="false">
      <c r="A396" s="19"/>
      <c r="B396" s="20"/>
      <c r="C396" s="20"/>
      <c r="D396" s="20"/>
      <c r="E396" s="20"/>
      <c r="F396" s="21"/>
      <c r="G396" s="21"/>
      <c r="H396" s="21"/>
      <c r="I396" s="21"/>
      <c r="J396" s="21"/>
      <c r="K396" s="21"/>
      <c r="L396" s="21"/>
      <c r="M396" s="21"/>
      <c r="N396" s="21"/>
      <c r="O396" s="21"/>
      <c r="P396" s="21"/>
      <c r="Q396" s="21"/>
      <c r="R396" s="21"/>
      <c r="S396" s="21"/>
      <c r="T396" s="21"/>
      <c r="U396" s="21"/>
      <c r="V396" s="21"/>
      <c r="W396" s="21"/>
      <c r="X396" s="20"/>
      <c r="Y396" s="22" t="str">
        <f aca="false">IF(COUNTIF($F396:$J396,"Yes")+COUNTIF($F396:$J396,"No")=0,"",COUNTIF($F396:$J396,"Yes")/(COUNTIF($F396:$J396,"Yes")+COUNTIF($F396:$J396,"No")))</f>
        <v/>
      </c>
      <c r="Z396" s="22" t="str">
        <f aca="false">IF(COUNTIF($L396:$Q396,"Yes")+COUNTIF($L396:$Q396,"No")=0,"",COUNTIF($L396:$Q396,"Yes")/(COUNTIF($L396:$Q396,"Yes")+COUNTIF($L396:$Q396,"No")))</f>
        <v/>
      </c>
      <c r="AA396" s="22" t="str">
        <f aca="false">IF(COUNTIF($S396:$V396,"Yes")+COUNTIF($S396:$V396,"No")=0,"",COUNTIF($S396:$V396,"Yes")/(COUNTIF($S396:$V396,"Yes")+COUNTIF($S396:$V396,"No")))</f>
        <v/>
      </c>
      <c r="AB396" s="22" t="str">
        <f aca="false">IF(OR($C396="",IF($Y396="",0,WeightCX)+IF($Z396="",0,WeightIR)+IF($AA396="",0,WeightIN)=0),"",IF($AD396="Yes",0,(IF($Y396="",0,WeightCX*$Y396)+IF($Z396="",0,WeightIR*$Z396)+IF($AA396="",0,WeightIN*$AA396))/(IF($Y396="",0,WeightCX)+IF($Z396="",0,WeightIR)+IF($AA396="",0,WeightIN))))</f>
        <v/>
      </c>
      <c r="AC396" s="23" t="str">
        <f aca="false">IF($AB396="","",IF($AB396&gt;=BandExceeds,"Exceeds",IF($AB396&gt;=BandMeets,"Meets",IF($AB396&gt;=BandNI,"Needs improvement","Unsatisfactory"))))</f>
        <v/>
      </c>
      <c r="AD396" s="24" t="str">
        <f aca="false">IF($C396="","",IF(OR($K396="Yes",$R396="Yes",$W396="Yes"),"Yes","No"))</f>
        <v/>
      </c>
    </row>
    <row r="397" customFormat="false" ht="15" hidden="false" customHeight="false" outlineLevel="0" collapsed="false">
      <c r="A397" s="19"/>
      <c r="B397" s="20"/>
      <c r="C397" s="20"/>
      <c r="D397" s="20"/>
      <c r="E397" s="20"/>
      <c r="F397" s="21"/>
      <c r="G397" s="21"/>
      <c r="H397" s="21"/>
      <c r="I397" s="21"/>
      <c r="J397" s="21"/>
      <c r="K397" s="21"/>
      <c r="L397" s="21"/>
      <c r="M397" s="21"/>
      <c r="N397" s="21"/>
      <c r="O397" s="21"/>
      <c r="P397" s="21"/>
      <c r="Q397" s="21"/>
      <c r="R397" s="21"/>
      <c r="S397" s="21"/>
      <c r="T397" s="21"/>
      <c r="U397" s="21"/>
      <c r="V397" s="21"/>
      <c r="W397" s="21"/>
      <c r="X397" s="20"/>
      <c r="Y397" s="22" t="str">
        <f aca="false">IF(COUNTIF($F397:$J397,"Yes")+COUNTIF($F397:$J397,"No")=0,"",COUNTIF($F397:$J397,"Yes")/(COUNTIF($F397:$J397,"Yes")+COUNTIF($F397:$J397,"No")))</f>
        <v/>
      </c>
      <c r="Z397" s="22" t="str">
        <f aca="false">IF(COUNTIF($L397:$Q397,"Yes")+COUNTIF($L397:$Q397,"No")=0,"",COUNTIF($L397:$Q397,"Yes")/(COUNTIF($L397:$Q397,"Yes")+COUNTIF($L397:$Q397,"No")))</f>
        <v/>
      </c>
      <c r="AA397" s="22" t="str">
        <f aca="false">IF(COUNTIF($S397:$V397,"Yes")+COUNTIF($S397:$V397,"No")=0,"",COUNTIF($S397:$V397,"Yes")/(COUNTIF($S397:$V397,"Yes")+COUNTIF($S397:$V397,"No")))</f>
        <v/>
      </c>
      <c r="AB397" s="22" t="str">
        <f aca="false">IF(OR($C397="",IF($Y397="",0,WeightCX)+IF($Z397="",0,WeightIR)+IF($AA397="",0,WeightIN)=0),"",IF($AD397="Yes",0,(IF($Y397="",0,WeightCX*$Y397)+IF($Z397="",0,WeightIR*$Z397)+IF($AA397="",0,WeightIN*$AA397))/(IF($Y397="",0,WeightCX)+IF($Z397="",0,WeightIR)+IF($AA397="",0,WeightIN))))</f>
        <v/>
      </c>
      <c r="AC397" s="23" t="str">
        <f aca="false">IF($AB397="","",IF($AB397&gt;=BandExceeds,"Exceeds",IF($AB397&gt;=BandMeets,"Meets",IF($AB397&gt;=BandNI,"Needs improvement","Unsatisfactory"))))</f>
        <v/>
      </c>
      <c r="AD397" s="24" t="str">
        <f aca="false">IF($C397="","",IF(OR($K397="Yes",$R397="Yes",$W397="Yes"),"Yes","No"))</f>
        <v/>
      </c>
    </row>
    <row r="398" customFormat="false" ht="15" hidden="false" customHeight="false" outlineLevel="0" collapsed="false">
      <c r="A398" s="19"/>
      <c r="B398" s="20"/>
      <c r="C398" s="20"/>
      <c r="D398" s="20"/>
      <c r="E398" s="20"/>
      <c r="F398" s="21"/>
      <c r="G398" s="21"/>
      <c r="H398" s="21"/>
      <c r="I398" s="21"/>
      <c r="J398" s="21"/>
      <c r="K398" s="21"/>
      <c r="L398" s="21"/>
      <c r="M398" s="21"/>
      <c r="N398" s="21"/>
      <c r="O398" s="21"/>
      <c r="P398" s="21"/>
      <c r="Q398" s="21"/>
      <c r="R398" s="21"/>
      <c r="S398" s="21"/>
      <c r="T398" s="21"/>
      <c r="U398" s="21"/>
      <c r="V398" s="21"/>
      <c r="W398" s="21"/>
      <c r="X398" s="20"/>
      <c r="Y398" s="22" t="str">
        <f aca="false">IF(COUNTIF($F398:$J398,"Yes")+COUNTIF($F398:$J398,"No")=0,"",COUNTIF($F398:$J398,"Yes")/(COUNTIF($F398:$J398,"Yes")+COUNTIF($F398:$J398,"No")))</f>
        <v/>
      </c>
      <c r="Z398" s="22" t="str">
        <f aca="false">IF(COUNTIF($L398:$Q398,"Yes")+COUNTIF($L398:$Q398,"No")=0,"",COUNTIF($L398:$Q398,"Yes")/(COUNTIF($L398:$Q398,"Yes")+COUNTIF($L398:$Q398,"No")))</f>
        <v/>
      </c>
      <c r="AA398" s="22" t="str">
        <f aca="false">IF(COUNTIF($S398:$V398,"Yes")+COUNTIF($S398:$V398,"No")=0,"",COUNTIF($S398:$V398,"Yes")/(COUNTIF($S398:$V398,"Yes")+COUNTIF($S398:$V398,"No")))</f>
        <v/>
      </c>
      <c r="AB398" s="22" t="str">
        <f aca="false">IF(OR($C398="",IF($Y398="",0,WeightCX)+IF($Z398="",0,WeightIR)+IF($AA398="",0,WeightIN)=0),"",IF($AD398="Yes",0,(IF($Y398="",0,WeightCX*$Y398)+IF($Z398="",0,WeightIR*$Z398)+IF($AA398="",0,WeightIN*$AA398))/(IF($Y398="",0,WeightCX)+IF($Z398="",0,WeightIR)+IF($AA398="",0,WeightIN))))</f>
        <v/>
      </c>
      <c r="AC398" s="23" t="str">
        <f aca="false">IF($AB398="","",IF($AB398&gt;=BandExceeds,"Exceeds",IF($AB398&gt;=BandMeets,"Meets",IF($AB398&gt;=BandNI,"Needs improvement","Unsatisfactory"))))</f>
        <v/>
      </c>
      <c r="AD398" s="24" t="str">
        <f aca="false">IF($C398="","",IF(OR($K398="Yes",$R398="Yes",$W398="Yes"),"Yes","No"))</f>
        <v/>
      </c>
    </row>
    <row r="399" customFormat="false" ht="15" hidden="false" customHeight="false" outlineLevel="0" collapsed="false">
      <c r="A399" s="19"/>
      <c r="B399" s="20"/>
      <c r="C399" s="20"/>
      <c r="D399" s="20"/>
      <c r="E399" s="20"/>
      <c r="F399" s="21"/>
      <c r="G399" s="21"/>
      <c r="H399" s="21"/>
      <c r="I399" s="21"/>
      <c r="J399" s="21"/>
      <c r="K399" s="21"/>
      <c r="L399" s="21"/>
      <c r="M399" s="21"/>
      <c r="N399" s="21"/>
      <c r="O399" s="21"/>
      <c r="P399" s="21"/>
      <c r="Q399" s="21"/>
      <c r="R399" s="21"/>
      <c r="S399" s="21"/>
      <c r="T399" s="21"/>
      <c r="U399" s="21"/>
      <c r="V399" s="21"/>
      <c r="W399" s="21"/>
      <c r="X399" s="20"/>
      <c r="Y399" s="22" t="str">
        <f aca="false">IF(COUNTIF($F399:$J399,"Yes")+COUNTIF($F399:$J399,"No")=0,"",COUNTIF($F399:$J399,"Yes")/(COUNTIF($F399:$J399,"Yes")+COUNTIF($F399:$J399,"No")))</f>
        <v/>
      </c>
      <c r="Z399" s="22" t="str">
        <f aca="false">IF(COUNTIF($L399:$Q399,"Yes")+COUNTIF($L399:$Q399,"No")=0,"",COUNTIF($L399:$Q399,"Yes")/(COUNTIF($L399:$Q399,"Yes")+COUNTIF($L399:$Q399,"No")))</f>
        <v/>
      </c>
      <c r="AA399" s="22" t="str">
        <f aca="false">IF(COUNTIF($S399:$V399,"Yes")+COUNTIF($S399:$V399,"No")=0,"",COUNTIF($S399:$V399,"Yes")/(COUNTIF($S399:$V399,"Yes")+COUNTIF($S399:$V399,"No")))</f>
        <v/>
      </c>
      <c r="AB399" s="22" t="str">
        <f aca="false">IF(OR($C399="",IF($Y399="",0,WeightCX)+IF($Z399="",0,WeightIR)+IF($AA399="",0,WeightIN)=0),"",IF($AD399="Yes",0,(IF($Y399="",0,WeightCX*$Y399)+IF($Z399="",0,WeightIR*$Z399)+IF($AA399="",0,WeightIN*$AA399))/(IF($Y399="",0,WeightCX)+IF($Z399="",0,WeightIR)+IF($AA399="",0,WeightIN))))</f>
        <v/>
      </c>
      <c r="AC399" s="23" t="str">
        <f aca="false">IF($AB399="","",IF($AB399&gt;=BandExceeds,"Exceeds",IF($AB399&gt;=BandMeets,"Meets",IF($AB399&gt;=BandNI,"Needs improvement","Unsatisfactory"))))</f>
        <v/>
      </c>
      <c r="AD399" s="24" t="str">
        <f aca="false">IF($C399="","",IF(OR($K399="Yes",$R399="Yes",$W399="Yes"),"Yes","No"))</f>
        <v/>
      </c>
    </row>
    <row r="400" customFormat="false" ht="15" hidden="false" customHeight="false" outlineLevel="0" collapsed="false">
      <c r="A400" s="19"/>
      <c r="B400" s="20"/>
      <c r="C400" s="20"/>
      <c r="D400" s="20"/>
      <c r="E400" s="20"/>
      <c r="F400" s="21"/>
      <c r="G400" s="21"/>
      <c r="H400" s="21"/>
      <c r="I400" s="21"/>
      <c r="J400" s="21"/>
      <c r="K400" s="21"/>
      <c r="L400" s="21"/>
      <c r="M400" s="21"/>
      <c r="N400" s="21"/>
      <c r="O400" s="21"/>
      <c r="P400" s="21"/>
      <c r="Q400" s="21"/>
      <c r="R400" s="21"/>
      <c r="S400" s="21"/>
      <c r="T400" s="21"/>
      <c r="U400" s="21"/>
      <c r="V400" s="21"/>
      <c r="W400" s="21"/>
      <c r="X400" s="20"/>
      <c r="Y400" s="22" t="str">
        <f aca="false">IF(COUNTIF($F400:$J400,"Yes")+COUNTIF($F400:$J400,"No")=0,"",COUNTIF($F400:$J400,"Yes")/(COUNTIF($F400:$J400,"Yes")+COUNTIF($F400:$J400,"No")))</f>
        <v/>
      </c>
      <c r="Z400" s="22" t="str">
        <f aca="false">IF(COUNTIF($L400:$Q400,"Yes")+COUNTIF($L400:$Q400,"No")=0,"",COUNTIF($L400:$Q400,"Yes")/(COUNTIF($L400:$Q400,"Yes")+COUNTIF($L400:$Q400,"No")))</f>
        <v/>
      </c>
      <c r="AA400" s="22" t="str">
        <f aca="false">IF(COUNTIF($S400:$V400,"Yes")+COUNTIF($S400:$V400,"No")=0,"",COUNTIF($S400:$V400,"Yes")/(COUNTIF($S400:$V400,"Yes")+COUNTIF($S400:$V400,"No")))</f>
        <v/>
      </c>
      <c r="AB400" s="22" t="str">
        <f aca="false">IF(OR($C400="",IF($Y400="",0,WeightCX)+IF($Z400="",0,WeightIR)+IF($AA400="",0,WeightIN)=0),"",IF($AD400="Yes",0,(IF($Y400="",0,WeightCX*$Y400)+IF($Z400="",0,WeightIR*$Z400)+IF($AA400="",0,WeightIN*$AA400))/(IF($Y400="",0,WeightCX)+IF($Z400="",0,WeightIR)+IF($AA400="",0,WeightIN))))</f>
        <v/>
      </c>
      <c r="AC400" s="23" t="str">
        <f aca="false">IF($AB400="","",IF($AB400&gt;=BandExceeds,"Exceeds",IF($AB400&gt;=BandMeets,"Meets",IF($AB400&gt;=BandNI,"Needs improvement","Unsatisfactory"))))</f>
        <v/>
      </c>
      <c r="AD400" s="24" t="str">
        <f aca="false">IF($C400="","",IF(OR($K400="Yes",$R400="Yes",$W400="Yes"),"Yes","No"))</f>
        <v/>
      </c>
    </row>
    <row r="401" customFormat="false" ht="15" hidden="false" customHeight="false" outlineLevel="0" collapsed="false">
      <c r="A401" s="19"/>
      <c r="B401" s="20"/>
      <c r="C401" s="20"/>
      <c r="D401" s="20"/>
      <c r="E401" s="20"/>
      <c r="F401" s="21"/>
      <c r="G401" s="21"/>
      <c r="H401" s="21"/>
      <c r="I401" s="21"/>
      <c r="J401" s="21"/>
      <c r="K401" s="21"/>
      <c r="L401" s="21"/>
      <c r="M401" s="21"/>
      <c r="N401" s="21"/>
      <c r="O401" s="21"/>
      <c r="P401" s="21"/>
      <c r="Q401" s="21"/>
      <c r="R401" s="21"/>
      <c r="S401" s="21"/>
      <c r="T401" s="21"/>
      <c r="U401" s="21"/>
      <c r="V401" s="21"/>
      <c r="W401" s="21"/>
      <c r="X401" s="20"/>
      <c r="Y401" s="22" t="str">
        <f aca="false">IF(COUNTIF($F401:$J401,"Yes")+COUNTIF($F401:$J401,"No")=0,"",COUNTIF($F401:$J401,"Yes")/(COUNTIF($F401:$J401,"Yes")+COUNTIF($F401:$J401,"No")))</f>
        <v/>
      </c>
      <c r="Z401" s="22" t="str">
        <f aca="false">IF(COUNTIF($L401:$Q401,"Yes")+COUNTIF($L401:$Q401,"No")=0,"",COUNTIF($L401:$Q401,"Yes")/(COUNTIF($L401:$Q401,"Yes")+COUNTIF($L401:$Q401,"No")))</f>
        <v/>
      </c>
      <c r="AA401" s="22" t="str">
        <f aca="false">IF(COUNTIF($S401:$V401,"Yes")+COUNTIF($S401:$V401,"No")=0,"",COUNTIF($S401:$V401,"Yes")/(COUNTIF($S401:$V401,"Yes")+COUNTIF($S401:$V401,"No")))</f>
        <v/>
      </c>
      <c r="AB401" s="22" t="str">
        <f aca="false">IF(OR($C401="",IF($Y401="",0,WeightCX)+IF($Z401="",0,WeightIR)+IF($AA401="",0,WeightIN)=0),"",IF($AD401="Yes",0,(IF($Y401="",0,WeightCX*$Y401)+IF($Z401="",0,WeightIR*$Z401)+IF($AA401="",0,WeightIN*$AA401))/(IF($Y401="",0,WeightCX)+IF($Z401="",0,WeightIR)+IF($AA401="",0,WeightIN))))</f>
        <v/>
      </c>
      <c r="AC401" s="23" t="str">
        <f aca="false">IF($AB401="","",IF($AB401&gt;=BandExceeds,"Exceeds",IF($AB401&gt;=BandMeets,"Meets",IF($AB401&gt;=BandNI,"Needs improvement","Unsatisfactory"))))</f>
        <v/>
      </c>
      <c r="AD401" s="24" t="str">
        <f aca="false">IF($C401="","",IF(OR($K401="Yes",$R401="Yes",$W401="Yes"),"Yes","No"))</f>
        <v/>
      </c>
    </row>
    <row r="402" customFormat="false" ht="15" hidden="false" customHeight="false" outlineLevel="0" collapsed="false">
      <c r="A402" s="19"/>
      <c r="B402" s="20"/>
      <c r="C402" s="20"/>
      <c r="D402" s="20"/>
      <c r="E402" s="20"/>
      <c r="F402" s="21"/>
      <c r="G402" s="21"/>
      <c r="H402" s="21"/>
      <c r="I402" s="21"/>
      <c r="J402" s="21"/>
      <c r="K402" s="21"/>
      <c r="L402" s="21"/>
      <c r="M402" s="21"/>
      <c r="N402" s="21"/>
      <c r="O402" s="21"/>
      <c r="P402" s="21"/>
      <c r="Q402" s="21"/>
      <c r="R402" s="21"/>
      <c r="S402" s="21"/>
      <c r="T402" s="21"/>
      <c r="U402" s="21"/>
      <c r="V402" s="21"/>
      <c r="W402" s="21"/>
      <c r="X402" s="20"/>
      <c r="Y402" s="22" t="str">
        <f aca="false">IF(COUNTIF($F402:$J402,"Yes")+COUNTIF($F402:$J402,"No")=0,"",COUNTIF($F402:$J402,"Yes")/(COUNTIF($F402:$J402,"Yes")+COUNTIF($F402:$J402,"No")))</f>
        <v/>
      </c>
      <c r="Z402" s="22" t="str">
        <f aca="false">IF(COUNTIF($L402:$Q402,"Yes")+COUNTIF($L402:$Q402,"No")=0,"",COUNTIF($L402:$Q402,"Yes")/(COUNTIF($L402:$Q402,"Yes")+COUNTIF($L402:$Q402,"No")))</f>
        <v/>
      </c>
      <c r="AA402" s="22" t="str">
        <f aca="false">IF(COUNTIF($S402:$V402,"Yes")+COUNTIF($S402:$V402,"No")=0,"",COUNTIF($S402:$V402,"Yes")/(COUNTIF($S402:$V402,"Yes")+COUNTIF($S402:$V402,"No")))</f>
        <v/>
      </c>
      <c r="AB402" s="22" t="str">
        <f aca="false">IF(OR($C402="",IF($Y402="",0,WeightCX)+IF($Z402="",0,WeightIR)+IF($AA402="",0,WeightIN)=0),"",IF($AD402="Yes",0,(IF($Y402="",0,WeightCX*$Y402)+IF($Z402="",0,WeightIR*$Z402)+IF($AA402="",0,WeightIN*$AA402))/(IF($Y402="",0,WeightCX)+IF($Z402="",0,WeightIR)+IF($AA402="",0,WeightIN))))</f>
        <v/>
      </c>
      <c r="AC402" s="23" t="str">
        <f aca="false">IF($AB402="","",IF($AB402&gt;=BandExceeds,"Exceeds",IF($AB402&gt;=BandMeets,"Meets",IF($AB402&gt;=BandNI,"Needs improvement","Unsatisfactory"))))</f>
        <v/>
      </c>
      <c r="AD402" s="24" t="str">
        <f aca="false">IF($C402="","",IF(OR($K402="Yes",$R402="Yes",$W402="Yes"),"Yes","No"))</f>
        <v/>
      </c>
    </row>
    <row r="403" customFormat="false" ht="15" hidden="false" customHeight="false" outlineLevel="0" collapsed="false">
      <c r="A403" s="19"/>
      <c r="B403" s="20"/>
      <c r="C403" s="20"/>
      <c r="D403" s="20"/>
      <c r="E403" s="20"/>
      <c r="F403" s="21"/>
      <c r="G403" s="21"/>
      <c r="H403" s="21"/>
      <c r="I403" s="21"/>
      <c r="J403" s="21"/>
      <c r="K403" s="21"/>
      <c r="L403" s="21"/>
      <c r="M403" s="21"/>
      <c r="N403" s="21"/>
      <c r="O403" s="21"/>
      <c r="P403" s="21"/>
      <c r="Q403" s="21"/>
      <c r="R403" s="21"/>
      <c r="S403" s="21"/>
      <c r="T403" s="21"/>
      <c r="U403" s="21"/>
      <c r="V403" s="21"/>
      <c r="W403" s="21"/>
      <c r="X403" s="20"/>
      <c r="Y403" s="22" t="str">
        <f aca="false">IF(COUNTIF($F403:$J403,"Yes")+COUNTIF($F403:$J403,"No")=0,"",COUNTIF($F403:$J403,"Yes")/(COUNTIF($F403:$J403,"Yes")+COUNTIF($F403:$J403,"No")))</f>
        <v/>
      </c>
      <c r="Z403" s="22" t="str">
        <f aca="false">IF(COUNTIF($L403:$Q403,"Yes")+COUNTIF($L403:$Q403,"No")=0,"",COUNTIF($L403:$Q403,"Yes")/(COUNTIF($L403:$Q403,"Yes")+COUNTIF($L403:$Q403,"No")))</f>
        <v/>
      </c>
      <c r="AA403" s="22" t="str">
        <f aca="false">IF(COUNTIF($S403:$V403,"Yes")+COUNTIF($S403:$V403,"No")=0,"",COUNTIF($S403:$V403,"Yes")/(COUNTIF($S403:$V403,"Yes")+COUNTIF($S403:$V403,"No")))</f>
        <v/>
      </c>
      <c r="AB403" s="22" t="str">
        <f aca="false">IF(OR($C403="",IF($Y403="",0,WeightCX)+IF($Z403="",0,WeightIR)+IF($AA403="",0,WeightIN)=0),"",IF($AD403="Yes",0,(IF($Y403="",0,WeightCX*$Y403)+IF($Z403="",0,WeightIR*$Z403)+IF($AA403="",0,WeightIN*$AA403))/(IF($Y403="",0,WeightCX)+IF($Z403="",0,WeightIR)+IF($AA403="",0,WeightIN))))</f>
        <v/>
      </c>
      <c r="AC403" s="23" t="str">
        <f aca="false">IF($AB403="","",IF($AB403&gt;=BandExceeds,"Exceeds",IF($AB403&gt;=BandMeets,"Meets",IF($AB403&gt;=BandNI,"Needs improvement","Unsatisfactory"))))</f>
        <v/>
      </c>
      <c r="AD403" s="24" t="str">
        <f aca="false">IF($C403="","",IF(OR($K403="Yes",$R403="Yes",$W403="Yes"),"Yes","No"))</f>
        <v/>
      </c>
    </row>
    <row r="404" customFormat="false" ht="15" hidden="false" customHeight="false" outlineLevel="0" collapsed="false">
      <c r="A404" s="19"/>
      <c r="B404" s="20"/>
      <c r="C404" s="20"/>
      <c r="D404" s="20"/>
      <c r="E404" s="20"/>
      <c r="F404" s="21"/>
      <c r="G404" s="21"/>
      <c r="H404" s="21"/>
      <c r="I404" s="21"/>
      <c r="J404" s="21"/>
      <c r="K404" s="21"/>
      <c r="L404" s="21"/>
      <c r="M404" s="21"/>
      <c r="N404" s="21"/>
      <c r="O404" s="21"/>
      <c r="P404" s="21"/>
      <c r="Q404" s="21"/>
      <c r="R404" s="21"/>
      <c r="S404" s="21"/>
      <c r="T404" s="21"/>
      <c r="U404" s="21"/>
      <c r="V404" s="21"/>
      <c r="W404" s="21"/>
      <c r="X404" s="20"/>
      <c r="Y404" s="22" t="str">
        <f aca="false">IF(COUNTIF($F404:$J404,"Yes")+COUNTIF($F404:$J404,"No")=0,"",COUNTIF($F404:$J404,"Yes")/(COUNTIF($F404:$J404,"Yes")+COUNTIF($F404:$J404,"No")))</f>
        <v/>
      </c>
      <c r="Z404" s="22" t="str">
        <f aca="false">IF(COUNTIF($L404:$Q404,"Yes")+COUNTIF($L404:$Q404,"No")=0,"",COUNTIF($L404:$Q404,"Yes")/(COUNTIF($L404:$Q404,"Yes")+COUNTIF($L404:$Q404,"No")))</f>
        <v/>
      </c>
      <c r="AA404" s="22" t="str">
        <f aca="false">IF(COUNTIF($S404:$V404,"Yes")+COUNTIF($S404:$V404,"No")=0,"",COUNTIF($S404:$V404,"Yes")/(COUNTIF($S404:$V404,"Yes")+COUNTIF($S404:$V404,"No")))</f>
        <v/>
      </c>
      <c r="AB404" s="22" t="str">
        <f aca="false">IF(OR($C404="",IF($Y404="",0,WeightCX)+IF($Z404="",0,WeightIR)+IF($AA404="",0,WeightIN)=0),"",IF($AD404="Yes",0,(IF($Y404="",0,WeightCX*$Y404)+IF($Z404="",0,WeightIR*$Z404)+IF($AA404="",0,WeightIN*$AA404))/(IF($Y404="",0,WeightCX)+IF($Z404="",0,WeightIR)+IF($AA404="",0,WeightIN))))</f>
        <v/>
      </c>
      <c r="AC404" s="23" t="str">
        <f aca="false">IF($AB404="","",IF($AB404&gt;=BandExceeds,"Exceeds",IF($AB404&gt;=BandMeets,"Meets",IF($AB404&gt;=BandNI,"Needs improvement","Unsatisfactory"))))</f>
        <v/>
      </c>
      <c r="AD404" s="24" t="str">
        <f aca="false">IF($C404="","",IF(OR($K404="Yes",$R404="Yes",$W404="Yes"),"Yes","No"))</f>
        <v/>
      </c>
    </row>
    <row r="405" customFormat="false" ht="15" hidden="false" customHeight="false" outlineLevel="0" collapsed="false">
      <c r="A405" s="19"/>
      <c r="B405" s="20"/>
      <c r="C405" s="20"/>
      <c r="D405" s="20"/>
      <c r="E405" s="20"/>
      <c r="F405" s="21"/>
      <c r="G405" s="21"/>
      <c r="H405" s="21"/>
      <c r="I405" s="21"/>
      <c r="J405" s="21"/>
      <c r="K405" s="21"/>
      <c r="L405" s="21"/>
      <c r="M405" s="21"/>
      <c r="N405" s="21"/>
      <c r="O405" s="21"/>
      <c r="P405" s="21"/>
      <c r="Q405" s="21"/>
      <c r="R405" s="21"/>
      <c r="S405" s="21"/>
      <c r="T405" s="21"/>
      <c r="U405" s="21"/>
      <c r="V405" s="21"/>
      <c r="W405" s="21"/>
      <c r="X405" s="20"/>
      <c r="Y405" s="22" t="str">
        <f aca="false">IF(COUNTIF($F405:$J405,"Yes")+COUNTIF($F405:$J405,"No")=0,"",COUNTIF($F405:$J405,"Yes")/(COUNTIF($F405:$J405,"Yes")+COUNTIF($F405:$J405,"No")))</f>
        <v/>
      </c>
      <c r="Z405" s="22" t="str">
        <f aca="false">IF(COUNTIF($L405:$Q405,"Yes")+COUNTIF($L405:$Q405,"No")=0,"",COUNTIF($L405:$Q405,"Yes")/(COUNTIF($L405:$Q405,"Yes")+COUNTIF($L405:$Q405,"No")))</f>
        <v/>
      </c>
      <c r="AA405" s="22" t="str">
        <f aca="false">IF(COUNTIF($S405:$V405,"Yes")+COUNTIF($S405:$V405,"No")=0,"",COUNTIF($S405:$V405,"Yes")/(COUNTIF($S405:$V405,"Yes")+COUNTIF($S405:$V405,"No")))</f>
        <v/>
      </c>
      <c r="AB405" s="22" t="str">
        <f aca="false">IF(OR($C405="",IF($Y405="",0,WeightCX)+IF($Z405="",0,WeightIR)+IF($AA405="",0,WeightIN)=0),"",IF($AD405="Yes",0,(IF($Y405="",0,WeightCX*$Y405)+IF($Z405="",0,WeightIR*$Z405)+IF($AA405="",0,WeightIN*$AA405))/(IF($Y405="",0,WeightCX)+IF($Z405="",0,WeightIR)+IF($AA405="",0,WeightIN))))</f>
        <v/>
      </c>
      <c r="AC405" s="23" t="str">
        <f aca="false">IF($AB405="","",IF($AB405&gt;=BandExceeds,"Exceeds",IF($AB405&gt;=BandMeets,"Meets",IF($AB405&gt;=BandNI,"Needs improvement","Unsatisfactory"))))</f>
        <v/>
      </c>
      <c r="AD405" s="24" t="str">
        <f aca="false">IF($C405="","",IF(OR($K405="Yes",$R405="Yes",$W405="Yes"),"Yes","No"))</f>
        <v/>
      </c>
    </row>
    <row r="406" customFormat="false" ht="15" hidden="false" customHeight="false" outlineLevel="0" collapsed="false">
      <c r="A406" s="19"/>
      <c r="B406" s="20"/>
      <c r="C406" s="20"/>
      <c r="D406" s="20"/>
      <c r="E406" s="20"/>
      <c r="F406" s="21"/>
      <c r="G406" s="21"/>
      <c r="H406" s="21"/>
      <c r="I406" s="21"/>
      <c r="J406" s="21"/>
      <c r="K406" s="21"/>
      <c r="L406" s="21"/>
      <c r="M406" s="21"/>
      <c r="N406" s="21"/>
      <c r="O406" s="21"/>
      <c r="P406" s="21"/>
      <c r="Q406" s="21"/>
      <c r="R406" s="21"/>
      <c r="S406" s="21"/>
      <c r="T406" s="21"/>
      <c r="U406" s="21"/>
      <c r="V406" s="21"/>
      <c r="W406" s="21"/>
      <c r="X406" s="20"/>
      <c r="Y406" s="22" t="str">
        <f aca="false">IF(COUNTIF($F406:$J406,"Yes")+COUNTIF($F406:$J406,"No")=0,"",COUNTIF($F406:$J406,"Yes")/(COUNTIF($F406:$J406,"Yes")+COUNTIF($F406:$J406,"No")))</f>
        <v/>
      </c>
      <c r="Z406" s="22" t="str">
        <f aca="false">IF(COUNTIF($L406:$Q406,"Yes")+COUNTIF($L406:$Q406,"No")=0,"",COUNTIF($L406:$Q406,"Yes")/(COUNTIF($L406:$Q406,"Yes")+COUNTIF($L406:$Q406,"No")))</f>
        <v/>
      </c>
      <c r="AA406" s="22" t="str">
        <f aca="false">IF(COUNTIF($S406:$V406,"Yes")+COUNTIF($S406:$V406,"No")=0,"",COUNTIF($S406:$V406,"Yes")/(COUNTIF($S406:$V406,"Yes")+COUNTIF($S406:$V406,"No")))</f>
        <v/>
      </c>
      <c r="AB406" s="22" t="str">
        <f aca="false">IF(OR($C406="",IF($Y406="",0,WeightCX)+IF($Z406="",0,WeightIR)+IF($AA406="",0,WeightIN)=0),"",IF($AD406="Yes",0,(IF($Y406="",0,WeightCX*$Y406)+IF($Z406="",0,WeightIR*$Z406)+IF($AA406="",0,WeightIN*$AA406))/(IF($Y406="",0,WeightCX)+IF($Z406="",0,WeightIR)+IF($AA406="",0,WeightIN))))</f>
        <v/>
      </c>
      <c r="AC406" s="23" t="str">
        <f aca="false">IF($AB406="","",IF($AB406&gt;=BandExceeds,"Exceeds",IF($AB406&gt;=BandMeets,"Meets",IF($AB406&gt;=BandNI,"Needs improvement","Unsatisfactory"))))</f>
        <v/>
      </c>
      <c r="AD406" s="24" t="str">
        <f aca="false">IF($C406="","",IF(OR($K406="Yes",$R406="Yes",$W406="Yes"),"Yes","No"))</f>
        <v/>
      </c>
    </row>
    <row r="407" customFormat="false" ht="15" hidden="false" customHeight="false" outlineLevel="0" collapsed="false">
      <c r="A407" s="19"/>
      <c r="B407" s="20"/>
      <c r="C407" s="20"/>
      <c r="D407" s="20"/>
      <c r="E407" s="20"/>
      <c r="F407" s="21"/>
      <c r="G407" s="21"/>
      <c r="H407" s="21"/>
      <c r="I407" s="21"/>
      <c r="J407" s="21"/>
      <c r="K407" s="21"/>
      <c r="L407" s="21"/>
      <c r="M407" s="21"/>
      <c r="N407" s="21"/>
      <c r="O407" s="21"/>
      <c r="P407" s="21"/>
      <c r="Q407" s="21"/>
      <c r="R407" s="21"/>
      <c r="S407" s="21"/>
      <c r="T407" s="21"/>
      <c r="U407" s="21"/>
      <c r="V407" s="21"/>
      <c r="W407" s="21"/>
      <c r="X407" s="20"/>
      <c r="Y407" s="22" t="str">
        <f aca="false">IF(COUNTIF($F407:$J407,"Yes")+COUNTIF($F407:$J407,"No")=0,"",COUNTIF($F407:$J407,"Yes")/(COUNTIF($F407:$J407,"Yes")+COUNTIF($F407:$J407,"No")))</f>
        <v/>
      </c>
      <c r="Z407" s="22" t="str">
        <f aca="false">IF(COUNTIF($L407:$Q407,"Yes")+COUNTIF($L407:$Q407,"No")=0,"",COUNTIF($L407:$Q407,"Yes")/(COUNTIF($L407:$Q407,"Yes")+COUNTIF($L407:$Q407,"No")))</f>
        <v/>
      </c>
      <c r="AA407" s="22" t="str">
        <f aca="false">IF(COUNTIF($S407:$V407,"Yes")+COUNTIF($S407:$V407,"No")=0,"",COUNTIF($S407:$V407,"Yes")/(COUNTIF($S407:$V407,"Yes")+COUNTIF($S407:$V407,"No")))</f>
        <v/>
      </c>
      <c r="AB407" s="22" t="str">
        <f aca="false">IF(OR($C407="",IF($Y407="",0,WeightCX)+IF($Z407="",0,WeightIR)+IF($AA407="",0,WeightIN)=0),"",IF($AD407="Yes",0,(IF($Y407="",0,WeightCX*$Y407)+IF($Z407="",0,WeightIR*$Z407)+IF($AA407="",0,WeightIN*$AA407))/(IF($Y407="",0,WeightCX)+IF($Z407="",0,WeightIR)+IF($AA407="",0,WeightIN))))</f>
        <v/>
      </c>
      <c r="AC407" s="23" t="str">
        <f aca="false">IF($AB407="","",IF($AB407&gt;=BandExceeds,"Exceeds",IF($AB407&gt;=BandMeets,"Meets",IF($AB407&gt;=BandNI,"Needs improvement","Unsatisfactory"))))</f>
        <v/>
      </c>
      <c r="AD407" s="24" t="str">
        <f aca="false">IF($C407="","",IF(OR($K407="Yes",$R407="Yes",$W407="Yes"),"Yes","No"))</f>
        <v/>
      </c>
    </row>
    <row r="408" customFormat="false" ht="15" hidden="false" customHeight="false" outlineLevel="0" collapsed="false">
      <c r="A408" s="19"/>
      <c r="B408" s="20"/>
      <c r="C408" s="20"/>
      <c r="D408" s="20"/>
      <c r="E408" s="20"/>
      <c r="F408" s="21"/>
      <c r="G408" s="21"/>
      <c r="H408" s="21"/>
      <c r="I408" s="21"/>
      <c r="J408" s="21"/>
      <c r="K408" s="21"/>
      <c r="L408" s="21"/>
      <c r="M408" s="21"/>
      <c r="N408" s="21"/>
      <c r="O408" s="21"/>
      <c r="P408" s="21"/>
      <c r="Q408" s="21"/>
      <c r="R408" s="21"/>
      <c r="S408" s="21"/>
      <c r="T408" s="21"/>
      <c r="U408" s="21"/>
      <c r="V408" s="21"/>
      <c r="W408" s="21"/>
      <c r="X408" s="20"/>
      <c r="Y408" s="22" t="str">
        <f aca="false">IF(COUNTIF($F408:$J408,"Yes")+COUNTIF($F408:$J408,"No")=0,"",COUNTIF($F408:$J408,"Yes")/(COUNTIF($F408:$J408,"Yes")+COUNTIF($F408:$J408,"No")))</f>
        <v/>
      </c>
      <c r="Z408" s="22" t="str">
        <f aca="false">IF(COUNTIF($L408:$Q408,"Yes")+COUNTIF($L408:$Q408,"No")=0,"",COUNTIF($L408:$Q408,"Yes")/(COUNTIF($L408:$Q408,"Yes")+COUNTIF($L408:$Q408,"No")))</f>
        <v/>
      </c>
      <c r="AA408" s="22" t="str">
        <f aca="false">IF(COUNTIF($S408:$V408,"Yes")+COUNTIF($S408:$V408,"No")=0,"",COUNTIF($S408:$V408,"Yes")/(COUNTIF($S408:$V408,"Yes")+COUNTIF($S408:$V408,"No")))</f>
        <v/>
      </c>
      <c r="AB408" s="22" t="str">
        <f aca="false">IF(OR($C408="",IF($Y408="",0,WeightCX)+IF($Z408="",0,WeightIR)+IF($AA408="",0,WeightIN)=0),"",IF($AD408="Yes",0,(IF($Y408="",0,WeightCX*$Y408)+IF($Z408="",0,WeightIR*$Z408)+IF($AA408="",0,WeightIN*$AA408))/(IF($Y408="",0,WeightCX)+IF($Z408="",0,WeightIR)+IF($AA408="",0,WeightIN))))</f>
        <v/>
      </c>
      <c r="AC408" s="23" t="str">
        <f aca="false">IF($AB408="","",IF($AB408&gt;=BandExceeds,"Exceeds",IF($AB408&gt;=BandMeets,"Meets",IF($AB408&gt;=BandNI,"Needs improvement","Unsatisfactory"))))</f>
        <v/>
      </c>
      <c r="AD408" s="24" t="str">
        <f aca="false">IF($C408="","",IF(OR($K408="Yes",$R408="Yes",$W408="Yes"),"Yes","No"))</f>
        <v/>
      </c>
    </row>
    <row r="409" customFormat="false" ht="15" hidden="false" customHeight="false" outlineLevel="0" collapsed="false">
      <c r="A409" s="19"/>
      <c r="B409" s="20"/>
      <c r="C409" s="20"/>
      <c r="D409" s="20"/>
      <c r="E409" s="20"/>
      <c r="F409" s="21"/>
      <c r="G409" s="21"/>
      <c r="H409" s="21"/>
      <c r="I409" s="21"/>
      <c r="J409" s="21"/>
      <c r="K409" s="21"/>
      <c r="L409" s="21"/>
      <c r="M409" s="21"/>
      <c r="N409" s="21"/>
      <c r="O409" s="21"/>
      <c r="P409" s="21"/>
      <c r="Q409" s="21"/>
      <c r="R409" s="21"/>
      <c r="S409" s="21"/>
      <c r="T409" s="21"/>
      <c r="U409" s="21"/>
      <c r="V409" s="21"/>
      <c r="W409" s="21"/>
      <c r="X409" s="20"/>
      <c r="Y409" s="22" t="str">
        <f aca="false">IF(COUNTIF($F409:$J409,"Yes")+COUNTIF($F409:$J409,"No")=0,"",COUNTIF($F409:$J409,"Yes")/(COUNTIF($F409:$J409,"Yes")+COUNTIF($F409:$J409,"No")))</f>
        <v/>
      </c>
      <c r="Z409" s="22" t="str">
        <f aca="false">IF(COUNTIF($L409:$Q409,"Yes")+COUNTIF($L409:$Q409,"No")=0,"",COUNTIF($L409:$Q409,"Yes")/(COUNTIF($L409:$Q409,"Yes")+COUNTIF($L409:$Q409,"No")))</f>
        <v/>
      </c>
      <c r="AA409" s="22" t="str">
        <f aca="false">IF(COUNTIF($S409:$V409,"Yes")+COUNTIF($S409:$V409,"No")=0,"",COUNTIF($S409:$V409,"Yes")/(COUNTIF($S409:$V409,"Yes")+COUNTIF($S409:$V409,"No")))</f>
        <v/>
      </c>
      <c r="AB409" s="22" t="str">
        <f aca="false">IF(OR($C409="",IF($Y409="",0,WeightCX)+IF($Z409="",0,WeightIR)+IF($AA409="",0,WeightIN)=0),"",IF($AD409="Yes",0,(IF($Y409="",0,WeightCX*$Y409)+IF($Z409="",0,WeightIR*$Z409)+IF($AA409="",0,WeightIN*$AA409))/(IF($Y409="",0,WeightCX)+IF($Z409="",0,WeightIR)+IF($AA409="",0,WeightIN))))</f>
        <v/>
      </c>
      <c r="AC409" s="23" t="str">
        <f aca="false">IF($AB409="","",IF($AB409&gt;=BandExceeds,"Exceeds",IF($AB409&gt;=BandMeets,"Meets",IF($AB409&gt;=BandNI,"Needs improvement","Unsatisfactory"))))</f>
        <v/>
      </c>
      <c r="AD409" s="24" t="str">
        <f aca="false">IF($C409="","",IF(OR($K409="Yes",$R409="Yes",$W409="Yes"),"Yes","No"))</f>
        <v/>
      </c>
    </row>
    <row r="410" customFormat="false" ht="15" hidden="false" customHeight="false" outlineLevel="0" collapsed="false">
      <c r="A410" s="19"/>
      <c r="B410" s="20"/>
      <c r="C410" s="20"/>
      <c r="D410" s="20"/>
      <c r="E410" s="20"/>
      <c r="F410" s="21"/>
      <c r="G410" s="21"/>
      <c r="H410" s="21"/>
      <c r="I410" s="21"/>
      <c r="J410" s="21"/>
      <c r="K410" s="21"/>
      <c r="L410" s="21"/>
      <c r="M410" s="21"/>
      <c r="N410" s="21"/>
      <c r="O410" s="21"/>
      <c r="P410" s="21"/>
      <c r="Q410" s="21"/>
      <c r="R410" s="21"/>
      <c r="S410" s="21"/>
      <c r="T410" s="21"/>
      <c r="U410" s="21"/>
      <c r="V410" s="21"/>
      <c r="W410" s="21"/>
      <c r="X410" s="20"/>
      <c r="Y410" s="22" t="str">
        <f aca="false">IF(COUNTIF($F410:$J410,"Yes")+COUNTIF($F410:$J410,"No")=0,"",COUNTIF($F410:$J410,"Yes")/(COUNTIF($F410:$J410,"Yes")+COUNTIF($F410:$J410,"No")))</f>
        <v/>
      </c>
      <c r="Z410" s="22" t="str">
        <f aca="false">IF(COUNTIF($L410:$Q410,"Yes")+COUNTIF($L410:$Q410,"No")=0,"",COUNTIF($L410:$Q410,"Yes")/(COUNTIF($L410:$Q410,"Yes")+COUNTIF($L410:$Q410,"No")))</f>
        <v/>
      </c>
      <c r="AA410" s="22" t="str">
        <f aca="false">IF(COUNTIF($S410:$V410,"Yes")+COUNTIF($S410:$V410,"No")=0,"",COUNTIF($S410:$V410,"Yes")/(COUNTIF($S410:$V410,"Yes")+COUNTIF($S410:$V410,"No")))</f>
        <v/>
      </c>
      <c r="AB410" s="22" t="str">
        <f aca="false">IF(OR($C410="",IF($Y410="",0,WeightCX)+IF($Z410="",0,WeightIR)+IF($AA410="",0,WeightIN)=0),"",IF($AD410="Yes",0,(IF($Y410="",0,WeightCX*$Y410)+IF($Z410="",0,WeightIR*$Z410)+IF($AA410="",0,WeightIN*$AA410))/(IF($Y410="",0,WeightCX)+IF($Z410="",0,WeightIR)+IF($AA410="",0,WeightIN))))</f>
        <v/>
      </c>
      <c r="AC410" s="23" t="str">
        <f aca="false">IF($AB410="","",IF($AB410&gt;=BandExceeds,"Exceeds",IF($AB410&gt;=BandMeets,"Meets",IF($AB410&gt;=BandNI,"Needs improvement","Unsatisfactory"))))</f>
        <v/>
      </c>
      <c r="AD410" s="24" t="str">
        <f aca="false">IF($C410="","",IF(OR($K410="Yes",$R410="Yes",$W410="Yes"),"Yes","No"))</f>
        <v/>
      </c>
    </row>
    <row r="411" customFormat="false" ht="15" hidden="false" customHeight="false" outlineLevel="0" collapsed="false">
      <c r="A411" s="19"/>
      <c r="B411" s="20"/>
      <c r="C411" s="20"/>
      <c r="D411" s="20"/>
      <c r="E411" s="20"/>
      <c r="F411" s="21"/>
      <c r="G411" s="21"/>
      <c r="H411" s="21"/>
      <c r="I411" s="21"/>
      <c r="J411" s="21"/>
      <c r="K411" s="21"/>
      <c r="L411" s="21"/>
      <c r="M411" s="21"/>
      <c r="N411" s="21"/>
      <c r="O411" s="21"/>
      <c r="P411" s="21"/>
      <c r="Q411" s="21"/>
      <c r="R411" s="21"/>
      <c r="S411" s="21"/>
      <c r="T411" s="21"/>
      <c r="U411" s="21"/>
      <c r="V411" s="21"/>
      <c r="W411" s="21"/>
      <c r="X411" s="20"/>
      <c r="Y411" s="22" t="str">
        <f aca="false">IF(COUNTIF($F411:$J411,"Yes")+COUNTIF($F411:$J411,"No")=0,"",COUNTIF($F411:$J411,"Yes")/(COUNTIF($F411:$J411,"Yes")+COUNTIF($F411:$J411,"No")))</f>
        <v/>
      </c>
      <c r="Z411" s="22" t="str">
        <f aca="false">IF(COUNTIF($L411:$Q411,"Yes")+COUNTIF($L411:$Q411,"No")=0,"",COUNTIF($L411:$Q411,"Yes")/(COUNTIF($L411:$Q411,"Yes")+COUNTIF($L411:$Q411,"No")))</f>
        <v/>
      </c>
      <c r="AA411" s="22" t="str">
        <f aca="false">IF(COUNTIF($S411:$V411,"Yes")+COUNTIF($S411:$V411,"No")=0,"",COUNTIF($S411:$V411,"Yes")/(COUNTIF($S411:$V411,"Yes")+COUNTIF($S411:$V411,"No")))</f>
        <v/>
      </c>
      <c r="AB411" s="22" t="str">
        <f aca="false">IF(OR($C411="",IF($Y411="",0,WeightCX)+IF($Z411="",0,WeightIR)+IF($AA411="",0,WeightIN)=0),"",IF($AD411="Yes",0,(IF($Y411="",0,WeightCX*$Y411)+IF($Z411="",0,WeightIR*$Z411)+IF($AA411="",0,WeightIN*$AA411))/(IF($Y411="",0,WeightCX)+IF($Z411="",0,WeightIR)+IF($AA411="",0,WeightIN))))</f>
        <v/>
      </c>
      <c r="AC411" s="23" t="str">
        <f aca="false">IF($AB411="","",IF($AB411&gt;=BandExceeds,"Exceeds",IF($AB411&gt;=BandMeets,"Meets",IF($AB411&gt;=BandNI,"Needs improvement","Unsatisfactory"))))</f>
        <v/>
      </c>
      <c r="AD411" s="24" t="str">
        <f aca="false">IF($C411="","",IF(OR($K411="Yes",$R411="Yes",$W411="Yes"),"Yes","No"))</f>
        <v/>
      </c>
    </row>
    <row r="412" customFormat="false" ht="15" hidden="false" customHeight="false" outlineLevel="0" collapsed="false">
      <c r="A412" s="19"/>
      <c r="B412" s="20"/>
      <c r="C412" s="20"/>
      <c r="D412" s="20"/>
      <c r="E412" s="20"/>
      <c r="F412" s="21"/>
      <c r="G412" s="21"/>
      <c r="H412" s="21"/>
      <c r="I412" s="21"/>
      <c r="J412" s="21"/>
      <c r="K412" s="21"/>
      <c r="L412" s="21"/>
      <c r="M412" s="21"/>
      <c r="N412" s="21"/>
      <c r="O412" s="21"/>
      <c r="P412" s="21"/>
      <c r="Q412" s="21"/>
      <c r="R412" s="21"/>
      <c r="S412" s="21"/>
      <c r="T412" s="21"/>
      <c r="U412" s="21"/>
      <c r="V412" s="21"/>
      <c r="W412" s="21"/>
      <c r="X412" s="20"/>
      <c r="Y412" s="22" t="str">
        <f aca="false">IF(COUNTIF($F412:$J412,"Yes")+COUNTIF($F412:$J412,"No")=0,"",COUNTIF($F412:$J412,"Yes")/(COUNTIF($F412:$J412,"Yes")+COUNTIF($F412:$J412,"No")))</f>
        <v/>
      </c>
      <c r="Z412" s="22" t="str">
        <f aca="false">IF(COUNTIF($L412:$Q412,"Yes")+COUNTIF($L412:$Q412,"No")=0,"",COUNTIF($L412:$Q412,"Yes")/(COUNTIF($L412:$Q412,"Yes")+COUNTIF($L412:$Q412,"No")))</f>
        <v/>
      </c>
      <c r="AA412" s="22" t="str">
        <f aca="false">IF(COUNTIF($S412:$V412,"Yes")+COUNTIF($S412:$V412,"No")=0,"",COUNTIF($S412:$V412,"Yes")/(COUNTIF($S412:$V412,"Yes")+COUNTIF($S412:$V412,"No")))</f>
        <v/>
      </c>
      <c r="AB412" s="22" t="str">
        <f aca="false">IF(OR($C412="",IF($Y412="",0,WeightCX)+IF($Z412="",0,WeightIR)+IF($AA412="",0,WeightIN)=0),"",IF($AD412="Yes",0,(IF($Y412="",0,WeightCX*$Y412)+IF($Z412="",0,WeightIR*$Z412)+IF($AA412="",0,WeightIN*$AA412))/(IF($Y412="",0,WeightCX)+IF($Z412="",0,WeightIR)+IF($AA412="",0,WeightIN))))</f>
        <v/>
      </c>
      <c r="AC412" s="23" t="str">
        <f aca="false">IF($AB412="","",IF($AB412&gt;=BandExceeds,"Exceeds",IF($AB412&gt;=BandMeets,"Meets",IF($AB412&gt;=BandNI,"Needs improvement","Unsatisfactory"))))</f>
        <v/>
      </c>
      <c r="AD412" s="24" t="str">
        <f aca="false">IF($C412="","",IF(OR($K412="Yes",$R412="Yes",$W412="Yes"),"Yes","No"))</f>
        <v/>
      </c>
    </row>
    <row r="413" customFormat="false" ht="15" hidden="false" customHeight="false" outlineLevel="0" collapsed="false">
      <c r="A413" s="19"/>
      <c r="B413" s="20"/>
      <c r="C413" s="20"/>
      <c r="D413" s="20"/>
      <c r="E413" s="20"/>
      <c r="F413" s="21"/>
      <c r="G413" s="21"/>
      <c r="H413" s="21"/>
      <c r="I413" s="21"/>
      <c r="J413" s="21"/>
      <c r="K413" s="21"/>
      <c r="L413" s="21"/>
      <c r="M413" s="21"/>
      <c r="N413" s="21"/>
      <c r="O413" s="21"/>
      <c r="P413" s="21"/>
      <c r="Q413" s="21"/>
      <c r="R413" s="21"/>
      <c r="S413" s="21"/>
      <c r="T413" s="21"/>
      <c r="U413" s="21"/>
      <c r="V413" s="21"/>
      <c r="W413" s="21"/>
      <c r="X413" s="20"/>
      <c r="Y413" s="22" t="str">
        <f aca="false">IF(COUNTIF($F413:$J413,"Yes")+COUNTIF($F413:$J413,"No")=0,"",COUNTIF($F413:$J413,"Yes")/(COUNTIF($F413:$J413,"Yes")+COUNTIF($F413:$J413,"No")))</f>
        <v/>
      </c>
      <c r="Z413" s="22" t="str">
        <f aca="false">IF(COUNTIF($L413:$Q413,"Yes")+COUNTIF($L413:$Q413,"No")=0,"",COUNTIF($L413:$Q413,"Yes")/(COUNTIF($L413:$Q413,"Yes")+COUNTIF($L413:$Q413,"No")))</f>
        <v/>
      </c>
      <c r="AA413" s="22" t="str">
        <f aca="false">IF(COUNTIF($S413:$V413,"Yes")+COUNTIF($S413:$V413,"No")=0,"",COUNTIF($S413:$V413,"Yes")/(COUNTIF($S413:$V413,"Yes")+COUNTIF($S413:$V413,"No")))</f>
        <v/>
      </c>
      <c r="AB413" s="22" t="str">
        <f aca="false">IF(OR($C413="",IF($Y413="",0,WeightCX)+IF($Z413="",0,WeightIR)+IF($AA413="",0,WeightIN)=0),"",IF($AD413="Yes",0,(IF($Y413="",0,WeightCX*$Y413)+IF($Z413="",0,WeightIR*$Z413)+IF($AA413="",0,WeightIN*$AA413))/(IF($Y413="",0,WeightCX)+IF($Z413="",0,WeightIR)+IF($AA413="",0,WeightIN))))</f>
        <v/>
      </c>
      <c r="AC413" s="23" t="str">
        <f aca="false">IF($AB413="","",IF($AB413&gt;=BandExceeds,"Exceeds",IF($AB413&gt;=BandMeets,"Meets",IF($AB413&gt;=BandNI,"Needs improvement","Unsatisfactory"))))</f>
        <v/>
      </c>
      <c r="AD413" s="24" t="str">
        <f aca="false">IF($C413="","",IF(OR($K413="Yes",$R413="Yes",$W413="Yes"),"Yes","No"))</f>
        <v/>
      </c>
    </row>
    <row r="414" customFormat="false" ht="15" hidden="false" customHeight="false" outlineLevel="0" collapsed="false">
      <c r="A414" s="19"/>
      <c r="B414" s="20"/>
      <c r="C414" s="20"/>
      <c r="D414" s="20"/>
      <c r="E414" s="20"/>
      <c r="F414" s="21"/>
      <c r="G414" s="21"/>
      <c r="H414" s="21"/>
      <c r="I414" s="21"/>
      <c r="J414" s="21"/>
      <c r="K414" s="21"/>
      <c r="L414" s="21"/>
      <c r="M414" s="21"/>
      <c r="N414" s="21"/>
      <c r="O414" s="21"/>
      <c r="P414" s="21"/>
      <c r="Q414" s="21"/>
      <c r="R414" s="21"/>
      <c r="S414" s="21"/>
      <c r="T414" s="21"/>
      <c r="U414" s="21"/>
      <c r="V414" s="21"/>
      <c r="W414" s="21"/>
      <c r="X414" s="20"/>
      <c r="Y414" s="22" t="str">
        <f aca="false">IF(COUNTIF($F414:$J414,"Yes")+COUNTIF($F414:$J414,"No")=0,"",COUNTIF($F414:$J414,"Yes")/(COUNTIF($F414:$J414,"Yes")+COUNTIF($F414:$J414,"No")))</f>
        <v/>
      </c>
      <c r="Z414" s="22" t="str">
        <f aca="false">IF(COUNTIF($L414:$Q414,"Yes")+COUNTIF($L414:$Q414,"No")=0,"",COUNTIF($L414:$Q414,"Yes")/(COUNTIF($L414:$Q414,"Yes")+COUNTIF($L414:$Q414,"No")))</f>
        <v/>
      </c>
      <c r="AA414" s="22" t="str">
        <f aca="false">IF(COUNTIF($S414:$V414,"Yes")+COUNTIF($S414:$V414,"No")=0,"",COUNTIF($S414:$V414,"Yes")/(COUNTIF($S414:$V414,"Yes")+COUNTIF($S414:$V414,"No")))</f>
        <v/>
      </c>
      <c r="AB414" s="22" t="str">
        <f aca="false">IF(OR($C414="",IF($Y414="",0,WeightCX)+IF($Z414="",0,WeightIR)+IF($AA414="",0,WeightIN)=0),"",IF($AD414="Yes",0,(IF($Y414="",0,WeightCX*$Y414)+IF($Z414="",0,WeightIR*$Z414)+IF($AA414="",0,WeightIN*$AA414))/(IF($Y414="",0,WeightCX)+IF($Z414="",0,WeightIR)+IF($AA414="",0,WeightIN))))</f>
        <v/>
      </c>
      <c r="AC414" s="23" t="str">
        <f aca="false">IF($AB414="","",IF($AB414&gt;=BandExceeds,"Exceeds",IF($AB414&gt;=BandMeets,"Meets",IF($AB414&gt;=BandNI,"Needs improvement","Unsatisfactory"))))</f>
        <v/>
      </c>
      <c r="AD414" s="24" t="str">
        <f aca="false">IF($C414="","",IF(OR($K414="Yes",$R414="Yes",$W414="Yes"),"Yes","No"))</f>
        <v/>
      </c>
    </row>
    <row r="415" customFormat="false" ht="15" hidden="false" customHeight="false" outlineLevel="0" collapsed="false">
      <c r="A415" s="19"/>
      <c r="B415" s="20"/>
      <c r="C415" s="20"/>
      <c r="D415" s="20"/>
      <c r="E415" s="20"/>
      <c r="F415" s="21"/>
      <c r="G415" s="21"/>
      <c r="H415" s="21"/>
      <c r="I415" s="21"/>
      <c r="J415" s="21"/>
      <c r="K415" s="21"/>
      <c r="L415" s="21"/>
      <c r="M415" s="21"/>
      <c r="N415" s="21"/>
      <c r="O415" s="21"/>
      <c r="P415" s="21"/>
      <c r="Q415" s="21"/>
      <c r="R415" s="21"/>
      <c r="S415" s="21"/>
      <c r="T415" s="21"/>
      <c r="U415" s="21"/>
      <c r="V415" s="21"/>
      <c r="W415" s="21"/>
      <c r="X415" s="20"/>
      <c r="Y415" s="22" t="str">
        <f aca="false">IF(COUNTIF($F415:$J415,"Yes")+COUNTIF($F415:$J415,"No")=0,"",COUNTIF($F415:$J415,"Yes")/(COUNTIF($F415:$J415,"Yes")+COUNTIF($F415:$J415,"No")))</f>
        <v/>
      </c>
      <c r="Z415" s="22" t="str">
        <f aca="false">IF(COUNTIF($L415:$Q415,"Yes")+COUNTIF($L415:$Q415,"No")=0,"",COUNTIF($L415:$Q415,"Yes")/(COUNTIF($L415:$Q415,"Yes")+COUNTIF($L415:$Q415,"No")))</f>
        <v/>
      </c>
      <c r="AA415" s="22" t="str">
        <f aca="false">IF(COUNTIF($S415:$V415,"Yes")+COUNTIF($S415:$V415,"No")=0,"",COUNTIF($S415:$V415,"Yes")/(COUNTIF($S415:$V415,"Yes")+COUNTIF($S415:$V415,"No")))</f>
        <v/>
      </c>
      <c r="AB415" s="22" t="str">
        <f aca="false">IF(OR($C415="",IF($Y415="",0,WeightCX)+IF($Z415="",0,WeightIR)+IF($AA415="",0,WeightIN)=0),"",IF($AD415="Yes",0,(IF($Y415="",0,WeightCX*$Y415)+IF($Z415="",0,WeightIR*$Z415)+IF($AA415="",0,WeightIN*$AA415))/(IF($Y415="",0,WeightCX)+IF($Z415="",0,WeightIR)+IF($AA415="",0,WeightIN))))</f>
        <v/>
      </c>
      <c r="AC415" s="23" t="str">
        <f aca="false">IF($AB415="","",IF($AB415&gt;=BandExceeds,"Exceeds",IF($AB415&gt;=BandMeets,"Meets",IF($AB415&gt;=BandNI,"Needs improvement","Unsatisfactory"))))</f>
        <v/>
      </c>
      <c r="AD415" s="24" t="str">
        <f aca="false">IF($C415="","",IF(OR($K415="Yes",$R415="Yes",$W415="Yes"),"Yes","No"))</f>
        <v/>
      </c>
    </row>
    <row r="416" customFormat="false" ht="15" hidden="false" customHeight="false" outlineLevel="0" collapsed="false">
      <c r="A416" s="19"/>
      <c r="B416" s="20"/>
      <c r="C416" s="20"/>
      <c r="D416" s="20"/>
      <c r="E416" s="20"/>
      <c r="F416" s="21"/>
      <c r="G416" s="21"/>
      <c r="H416" s="21"/>
      <c r="I416" s="21"/>
      <c r="J416" s="21"/>
      <c r="K416" s="21"/>
      <c r="L416" s="21"/>
      <c r="M416" s="21"/>
      <c r="N416" s="21"/>
      <c r="O416" s="21"/>
      <c r="P416" s="21"/>
      <c r="Q416" s="21"/>
      <c r="R416" s="21"/>
      <c r="S416" s="21"/>
      <c r="T416" s="21"/>
      <c r="U416" s="21"/>
      <c r="V416" s="21"/>
      <c r="W416" s="21"/>
      <c r="X416" s="20"/>
      <c r="Y416" s="22" t="str">
        <f aca="false">IF(COUNTIF($F416:$J416,"Yes")+COUNTIF($F416:$J416,"No")=0,"",COUNTIF($F416:$J416,"Yes")/(COUNTIF($F416:$J416,"Yes")+COUNTIF($F416:$J416,"No")))</f>
        <v/>
      </c>
      <c r="Z416" s="22" t="str">
        <f aca="false">IF(COUNTIF($L416:$Q416,"Yes")+COUNTIF($L416:$Q416,"No")=0,"",COUNTIF($L416:$Q416,"Yes")/(COUNTIF($L416:$Q416,"Yes")+COUNTIF($L416:$Q416,"No")))</f>
        <v/>
      </c>
      <c r="AA416" s="22" t="str">
        <f aca="false">IF(COUNTIF($S416:$V416,"Yes")+COUNTIF($S416:$V416,"No")=0,"",COUNTIF($S416:$V416,"Yes")/(COUNTIF($S416:$V416,"Yes")+COUNTIF($S416:$V416,"No")))</f>
        <v/>
      </c>
      <c r="AB416" s="22" t="str">
        <f aca="false">IF(OR($C416="",IF($Y416="",0,WeightCX)+IF($Z416="",0,WeightIR)+IF($AA416="",0,WeightIN)=0),"",IF($AD416="Yes",0,(IF($Y416="",0,WeightCX*$Y416)+IF($Z416="",0,WeightIR*$Z416)+IF($AA416="",0,WeightIN*$AA416))/(IF($Y416="",0,WeightCX)+IF($Z416="",0,WeightIR)+IF($AA416="",0,WeightIN))))</f>
        <v/>
      </c>
      <c r="AC416" s="23" t="str">
        <f aca="false">IF($AB416="","",IF($AB416&gt;=BandExceeds,"Exceeds",IF($AB416&gt;=BandMeets,"Meets",IF($AB416&gt;=BandNI,"Needs improvement","Unsatisfactory"))))</f>
        <v/>
      </c>
      <c r="AD416" s="24" t="str">
        <f aca="false">IF($C416="","",IF(OR($K416="Yes",$R416="Yes",$W416="Yes"),"Yes","No"))</f>
        <v/>
      </c>
    </row>
    <row r="417" customFormat="false" ht="15" hidden="false" customHeight="false" outlineLevel="0" collapsed="false">
      <c r="A417" s="19"/>
      <c r="B417" s="20"/>
      <c r="C417" s="20"/>
      <c r="D417" s="20"/>
      <c r="E417" s="20"/>
      <c r="F417" s="21"/>
      <c r="G417" s="21"/>
      <c r="H417" s="21"/>
      <c r="I417" s="21"/>
      <c r="J417" s="21"/>
      <c r="K417" s="21"/>
      <c r="L417" s="21"/>
      <c r="M417" s="21"/>
      <c r="N417" s="21"/>
      <c r="O417" s="21"/>
      <c r="P417" s="21"/>
      <c r="Q417" s="21"/>
      <c r="R417" s="21"/>
      <c r="S417" s="21"/>
      <c r="T417" s="21"/>
      <c r="U417" s="21"/>
      <c r="V417" s="21"/>
      <c r="W417" s="21"/>
      <c r="X417" s="20"/>
      <c r="Y417" s="22" t="str">
        <f aca="false">IF(COUNTIF($F417:$J417,"Yes")+COUNTIF($F417:$J417,"No")=0,"",COUNTIF($F417:$J417,"Yes")/(COUNTIF($F417:$J417,"Yes")+COUNTIF($F417:$J417,"No")))</f>
        <v/>
      </c>
      <c r="Z417" s="22" t="str">
        <f aca="false">IF(COUNTIF($L417:$Q417,"Yes")+COUNTIF($L417:$Q417,"No")=0,"",COUNTIF($L417:$Q417,"Yes")/(COUNTIF($L417:$Q417,"Yes")+COUNTIF($L417:$Q417,"No")))</f>
        <v/>
      </c>
      <c r="AA417" s="22" t="str">
        <f aca="false">IF(COUNTIF($S417:$V417,"Yes")+COUNTIF($S417:$V417,"No")=0,"",COUNTIF($S417:$V417,"Yes")/(COUNTIF($S417:$V417,"Yes")+COUNTIF($S417:$V417,"No")))</f>
        <v/>
      </c>
      <c r="AB417" s="22" t="str">
        <f aca="false">IF(OR($C417="",IF($Y417="",0,WeightCX)+IF($Z417="",0,WeightIR)+IF($AA417="",0,WeightIN)=0),"",IF($AD417="Yes",0,(IF($Y417="",0,WeightCX*$Y417)+IF($Z417="",0,WeightIR*$Z417)+IF($AA417="",0,WeightIN*$AA417))/(IF($Y417="",0,WeightCX)+IF($Z417="",0,WeightIR)+IF($AA417="",0,WeightIN))))</f>
        <v/>
      </c>
      <c r="AC417" s="23" t="str">
        <f aca="false">IF($AB417="","",IF($AB417&gt;=BandExceeds,"Exceeds",IF($AB417&gt;=BandMeets,"Meets",IF($AB417&gt;=BandNI,"Needs improvement","Unsatisfactory"))))</f>
        <v/>
      </c>
      <c r="AD417" s="24" t="str">
        <f aca="false">IF($C417="","",IF(OR($K417="Yes",$R417="Yes",$W417="Yes"),"Yes","No"))</f>
        <v/>
      </c>
    </row>
    <row r="418" customFormat="false" ht="15" hidden="false" customHeight="false" outlineLevel="0" collapsed="false">
      <c r="A418" s="19"/>
      <c r="B418" s="20"/>
      <c r="C418" s="20"/>
      <c r="D418" s="20"/>
      <c r="E418" s="20"/>
      <c r="F418" s="21"/>
      <c r="G418" s="21"/>
      <c r="H418" s="21"/>
      <c r="I418" s="21"/>
      <c r="J418" s="21"/>
      <c r="K418" s="21"/>
      <c r="L418" s="21"/>
      <c r="M418" s="21"/>
      <c r="N418" s="21"/>
      <c r="O418" s="21"/>
      <c r="P418" s="21"/>
      <c r="Q418" s="21"/>
      <c r="R418" s="21"/>
      <c r="S418" s="21"/>
      <c r="T418" s="21"/>
      <c r="U418" s="21"/>
      <c r="V418" s="21"/>
      <c r="W418" s="21"/>
      <c r="X418" s="20"/>
      <c r="Y418" s="22" t="str">
        <f aca="false">IF(COUNTIF($F418:$J418,"Yes")+COUNTIF($F418:$J418,"No")=0,"",COUNTIF($F418:$J418,"Yes")/(COUNTIF($F418:$J418,"Yes")+COUNTIF($F418:$J418,"No")))</f>
        <v/>
      </c>
      <c r="Z418" s="22" t="str">
        <f aca="false">IF(COUNTIF($L418:$Q418,"Yes")+COUNTIF($L418:$Q418,"No")=0,"",COUNTIF($L418:$Q418,"Yes")/(COUNTIF($L418:$Q418,"Yes")+COUNTIF($L418:$Q418,"No")))</f>
        <v/>
      </c>
      <c r="AA418" s="22" t="str">
        <f aca="false">IF(COUNTIF($S418:$V418,"Yes")+COUNTIF($S418:$V418,"No")=0,"",COUNTIF($S418:$V418,"Yes")/(COUNTIF($S418:$V418,"Yes")+COUNTIF($S418:$V418,"No")))</f>
        <v/>
      </c>
      <c r="AB418" s="22" t="str">
        <f aca="false">IF(OR($C418="",IF($Y418="",0,WeightCX)+IF($Z418="",0,WeightIR)+IF($AA418="",0,WeightIN)=0),"",IF($AD418="Yes",0,(IF($Y418="",0,WeightCX*$Y418)+IF($Z418="",0,WeightIR*$Z418)+IF($AA418="",0,WeightIN*$AA418))/(IF($Y418="",0,WeightCX)+IF($Z418="",0,WeightIR)+IF($AA418="",0,WeightIN))))</f>
        <v/>
      </c>
      <c r="AC418" s="23" t="str">
        <f aca="false">IF($AB418="","",IF($AB418&gt;=BandExceeds,"Exceeds",IF($AB418&gt;=BandMeets,"Meets",IF($AB418&gt;=BandNI,"Needs improvement","Unsatisfactory"))))</f>
        <v/>
      </c>
      <c r="AD418" s="24" t="str">
        <f aca="false">IF($C418="","",IF(OR($K418="Yes",$R418="Yes",$W418="Yes"),"Yes","No"))</f>
        <v/>
      </c>
    </row>
    <row r="419" customFormat="false" ht="15" hidden="false" customHeight="false" outlineLevel="0" collapsed="false">
      <c r="A419" s="19"/>
      <c r="B419" s="20"/>
      <c r="C419" s="20"/>
      <c r="D419" s="20"/>
      <c r="E419" s="20"/>
      <c r="F419" s="21"/>
      <c r="G419" s="21"/>
      <c r="H419" s="21"/>
      <c r="I419" s="21"/>
      <c r="J419" s="21"/>
      <c r="K419" s="21"/>
      <c r="L419" s="21"/>
      <c r="M419" s="21"/>
      <c r="N419" s="21"/>
      <c r="O419" s="21"/>
      <c r="P419" s="21"/>
      <c r="Q419" s="21"/>
      <c r="R419" s="21"/>
      <c r="S419" s="21"/>
      <c r="T419" s="21"/>
      <c r="U419" s="21"/>
      <c r="V419" s="21"/>
      <c r="W419" s="21"/>
      <c r="X419" s="20"/>
      <c r="Y419" s="22" t="str">
        <f aca="false">IF(COUNTIF($F419:$J419,"Yes")+COUNTIF($F419:$J419,"No")=0,"",COUNTIF($F419:$J419,"Yes")/(COUNTIF($F419:$J419,"Yes")+COUNTIF($F419:$J419,"No")))</f>
        <v/>
      </c>
      <c r="Z419" s="22" t="str">
        <f aca="false">IF(COUNTIF($L419:$Q419,"Yes")+COUNTIF($L419:$Q419,"No")=0,"",COUNTIF($L419:$Q419,"Yes")/(COUNTIF($L419:$Q419,"Yes")+COUNTIF($L419:$Q419,"No")))</f>
        <v/>
      </c>
      <c r="AA419" s="22" t="str">
        <f aca="false">IF(COUNTIF($S419:$V419,"Yes")+COUNTIF($S419:$V419,"No")=0,"",COUNTIF($S419:$V419,"Yes")/(COUNTIF($S419:$V419,"Yes")+COUNTIF($S419:$V419,"No")))</f>
        <v/>
      </c>
      <c r="AB419" s="22" t="str">
        <f aca="false">IF(OR($C419="",IF($Y419="",0,WeightCX)+IF($Z419="",0,WeightIR)+IF($AA419="",0,WeightIN)=0),"",IF($AD419="Yes",0,(IF($Y419="",0,WeightCX*$Y419)+IF($Z419="",0,WeightIR*$Z419)+IF($AA419="",0,WeightIN*$AA419))/(IF($Y419="",0,WeightCX)+IF($Z419="",0,WeightIR)+IF($AA419="",0,WeightIN))))</f>
        <v/>
      </c>
      <c r="AC419" s="23" t="str">
        <f aca="false">IF($AB419="","",IF($AB419&gt;=BandExceeds,"Exceeds",IF($AB419&gt;=BandMeets,"Meets",IF($AB419&gt;=BandNI,"Needs improvement","Unsatisfactory"))))</f>
        <v/>
      </c>
      <c r="AD419" s="24" t="str">
        <f aca="false">IF($C419="","",IF(OR($K419="Yes",$R419="Yes",$W419="Yes"),"Yes","No"))</f>
        <v/>
      </c>
    </row>
    <row r="420" customFormat="false" ht="15" hidden="false" customHeight="false" outlineLevel="0" collapsed="false">
      <c r="A420" s="19"/>
      <c r="B420" s="20"/>
      <c r="C420" s="20"/>
      <c r="D420" s="20"/>
      <c r="E420" s="20"/>
      <c r="F420" s="21"/>
      <c r="G420" s="21"/>
      <c r="H420" s="21"/>
      <c r="I420" s="21"/>
      <c r="J420" s="21"/>
      <c r="K420" s="21"/>
      <c r="L420" s="21"/>
      <c r="M420" s="21"/>
      <c r="N420" s="21"/>
      <c r="O420" s="21"/>
      <c r="P420" s="21"/>
      <c r="Q420" s="21"/>
      <c r="R420" s="21"/>
      <c r="S420" s="21"/>
      <c r="T420" s="21"/>
      <c r="U420" s="21"/>
      <c r="V420" s="21"/>
      <c r="W420" s="21"/>
      <c r="X420" s="20"/>
      <c r="Y420" s="22" t="str">
        <f aca="false">IF(COUNTIF($F420:$J420,"Yes")+COUNTIF($F420:$J420,"No")=0,"",COUNTIF($F420:$J420,"Yes")/(COUNTIF($F420:$J420,"Yes")+COUNTIF($F420:$J420,"No")))</f>
        <v/>
      </c>
      <c r="Z420" s="22" t="str">
        <f aca="false">IF(COUNTIF($L420:$Q420,"Yes")+COUNTIF($L420:$Q420,"No")=0,"",COUNTIF($L420:$Q420,"Yes")/(COUNTIF($L420:$Q420,"Yes")+COUNTIF($L420:$Q420,"No")))</f>
        <v/>
      </c>
      <c r="AA420" s="22" t="str">
        <f aca="false">IF(COUNTIF($S420:$V420,"Yes")+COUNTIF($S420:$V420,"No")=0,"",COUNTIF($S420:$V420,"Yes")/(COUNTIF($S420:$V420,"Yes")+COUNTIF($S420:$V420,"No")))</f>
        <v/>
      </c>
      <c r="AB420" s="22" t="str">
        <f aca="false">IF(OR($C420="",IF($Y420="",0,WeightCX)+IF($Z420="",0,WeightIR)+IF($AA420="",0,WeightIN)=0),"",IF($AD420="Yes",0,(IF($Y420="",0,WeightCX*$Y420)+IF($Z420="",0,WeightIR*$Z420)+IF($AA420="",0,WeightIN*$AA420))/(IF($Y420="",0,WeightCX)+IF($Z420="",0,WeightIR)+IF($AA420="",0,WeightIN))))</f>
        <v/>
      </c>
      <c r="AC420" s="23" t="str">
        <f aca="false">IF($AB420="","",IF($AB420&gt;=BandExceeds,"Exceeds",IF($AB420&gt;=BandMeets,"Meets",IF($AB420&gt;=BandNI,"Needs improvement","Unsatisfactory"))))</f>
        <v/>
      </c>
      <c r="AD420" s="24" t="str">
        <f aca="false">IF($C420="","",IF(OR($K420="Yes",$R420="Yes",$W420="Yes"),"Yes","No"))</f>
        <v/>
      </c>
    </row>
    <row r="421" customFormat="false" ht="15" hidden="false" customHeight="false" outlineLevel="0" collapsed="false">
      <c r="A421" s="19"/>
      <c r="B421" s="20"/>
      <c r="C421" s="20"/>
      <c r="D421" s="20"/>
      <c r="E421" s="20"/>
      <c r="F421" s="21"/>
      <c r="G421" s="21"/>
      <c r="H421" s="21"/>
      <c r="I421" s="21"/>
      <c r="J421" s="21"/>
      <c r="K421" s="21"/>
      <c r="L421" s="21"/>
      <c r="M421" s="21"/>
      <c r="N421" s="21"/>
      <c r="O421" s="21"/>
      <c r="P421" s="21"/>
      <c r="Q421" s="21"/>
      <c r="R421" s="21"/>
      <c r="S421" s="21"/>
      <c r="T421" s="21"/>
      <c r="U421" s="21"/>
      <c r="V421" s="21"/>
      <c r="W421" s="21"/>
      <c r="X421" s="20"/>
      <c r="Y421" s="22" t="str">
        <f aca="false">IF(COUNTIF($F421:$J421,"Yes")+COUNTIF($F421:$J421,"No")=0,"",COUNTIF($F421:$J421,"Yes")/(COUNTIF($F421:$J421,"Yes")+COUNTIF($F421:$J421,"No")))</f>
        <v/>
      </c>
      <c r="Z421" s="22" t="str">
        <f aca="false">IF(COUNTIF($L421:$Q421,"Yes")+COUNTIF($L421:$Q421,"No")=0,"",COUNTIF($L421:$Q421,"Yes")/(COUNTIF($L421:$Q421,"Yes")+COUNTIF($L421:$Q421,"No")))</f>
        <v/>
      </c>
      <c r="AA421" s="22" t="str">
        <f aca="false">IF(COUNTIF($S421:$V421,"Yes")+COUNTIF($S421:$V421,"No")=0,"",COUNTIF($S421:$V421,"Yes")/(COUNTIF($S421:$V421,"Yes")+COUNTIF($S421:$V421,"No")))</f>
        <v/>
      </c>
      <c r="AB421" s="22" t="str">
        <f aca="false">IF(OR($C421="",IF($Y421="",0,WeightCX)+IF($Z421="",0,WeightIR)+IF($AA421="",0,WeightIN)=0),"",IF($AD421="Yes",0,(IF($Y421="",0,WeightCX*$Y421)+IF($Z421="",0,WeightIR*$Z421)+IF($AA421="",0,WeightIN*$AA421))/(IF($Y421="",0,WeightCX)+IF($Z421="",0,WeightIR)+IF($AA421="",0,WeightIN))))</f>
        <v/>
      </c>
      <c r="AC421" s="23" t="str">
        <f aca="false">IF($AB421="","",IF($AB421&gt;=BandExceeds,"Exceeds",IF($AB421&gt;=BandMeets,"Meets",IF($AB421&gt;=BandNI,"Needs improvement","Unsatisfactory"))))</f>
        <v/>
      </c>
      <c r="AD421" s="24" t="str">
        <f aca="false">IF($C421="","",IF(OR($K421="Yes",$R421="Yes",$W421="Yes"),"Yes","No"))</f>
        <v/>
      </c>
    </row>
    <row r="422" customFormat="false" ht="15" hidden="false" customHeight="false" outlineLevel="0" collapsed="false">
      <c r="A422" s="19"/>
      <c r="B422" s="20"/>
      <c r="C422" s="20"/>
      <c r="D422" s="20"/>
      <c r="E422" s="20"/>
      <c r="F422" s="21"/>
      <c r="G422" s="21"/>
      <c r="H422" s="21"/>
      <c r="I422" s="21"/>
      <c r="J422" s="21"/>
      <c r="K422" s="21"/>
      <c r="L422" s="21"/>
      <c r="M422" s="21"/>
      <c r="N422" s="21"/>
      <c r="O422" s="21"/>
      <c r="P422" s="21"/>
      <c r="Q422" s="21"/>
      <c r="R422" s="21"/>
      <c r="S422" s="21"/>
      <c r="T422" s="21"/>
      <c r="U422" s="21"/>
      <c r="V422" s="21"/>
      <c r="W422" s="21"/>
      <c r="X422" s="20"/>
      <c r="Y422" s="22" t="str">
        <f aca="false">IF(COUNTIF($F422:$J422,"Yes")+COUNTIF($F422:$J422,"No")=0,"",COUNTIF($F422:$J422,"Yes")/(COUNTIF($F422:$J422,"Yes")+COUNTIF($F422:$J422,"No")))</f>
        <v/>
      </c>
      <c r="Z422" s="22" t="str">
        <f aca="false">IF(COUNTIF($L422:$Q422,"Yes")+COUNTIF($L422:$Q422,"No")=0,"",COUNTIF($L422:$Q422,"Yes")/(COUNTIF($L422:$Q422,"Yes")+COUNTIF($L422:$Q422,"No")))</f>
        <v/>
      </c>
      <c r="AA422" s="22" t="str">
        <f aca="false">IF(COUNTIF($S422:$V422,"Yes")+COUNTIF($S422:$V422,"No")=0,"",COUNTIF($S422:$V422,"Yes")/(COUNTIF($S422:$V422,"Yes")+COUNTIF($S422:$V422,"No")))</f>
        <v/>
      </c>
      <c r="AB422" s="22" t="str">
        <f aca="false">IF(OR($C422="",IF($Y422="",0,WeightCX)+IF($Z422="",0,WeightIR)+IF($AA422="",0,WeightIN)=0),"",IF($AD422="Yes",0,(IF($Y422="",0,WeightCX*$Y422)+IF($Z422="",0,WeightIR*$Z422)+IF($AA422="",0,WeightIN*$AA422))/(IF($Y422="",0,WeightCX)+IF($Z422="",0,WeightIR)+IF($AA422="",0,WeightIN))))</f>
        <v/>
      </c>
      <c r="AC422" s="23" t="str">
        <f aca="false">IF($AB422="","",IF($AB422&gt;=BandExceeds,"Exceeds",IF($AB422&gt;=BandMeets,"Meets",IF($AB422&gt;=BandNI,"Needs improvement","Unsatisfactory"))))</f>
        <v/>
      </c>
      <c r="AD422" s="24" t="str">
        <f aca="false">IF($C422="","",IF(OR($K422="Yes",$R422="Yes",$W422="Yes"),"Yes","No"))</f>
        <v/>
      </c>
    </row>
    <row r="423" customFormat="false" ht="15" hidden="false" customHeight="false" outlineLevel="0" collapsed="false">
      <c r="A423" s="19"/>
      <c r="B423" s="20"/>
      <c r="C423" s="20"/>
      <c r="D423" s="20"/>
      <c r="E423" s="20"/>
      <c r="F423" s="21"/>
      <c r="G423" s="21"/>
      <c r="H423" s="21"/>
      <c r="I423" s="21"/>
      <c r="J423" s="21"/>
      <c r="K423" s="21"/>
      <c r="L423" s="21"/>
      <c r="M423" s="21"/>
      <c r="N423" s="21"/>
      <c r="O423" s="21"/>
      <c r="P423" s="21"/>
      <c r="Q423" s="21"/>
      <c r="R423" s="21"/>
      <c r="S423" s="21"/>
      <c r="T423" s="21"/>
      <c r="U423" s="21"/>
      <c r="V423" s="21"/>
      <c r="W423" s="21"/>
      <c r="X423" s="20"/>
      <c r="Y423" s="22" t="str">
        <f aca="false">IF(COUNTIF($F423:$J423,"Yes")+COUNTIF($F423:$J423,"No")=0,"",COUNTIF($F423:$J423,"Yes")/(COUNTIF($F423:$J423,"Yes")+COUNTIF($F423:$J423,"No")))</f>
        <v/>
      </c>
      <c r="Z423" s="22" t="str">
        <f aca="false">IF(COUNTIF($L423:$Q423,"Yes")+COUNTIF($L423:$Q423,"No")=0,"",COUNTIF($L423:$Q423,"Yes")/(COUNTIF($L423:$Q423,"Yes")+COUNTIF($L423:$Q423,"No")))</f>
        <v/>
      </c>
      <c r="AA423" s="22" t="str">
        <f aca="false">IF(COUNTIF($S423:$V423,"Yes")+COUNTIF($S423:$V423,"No")=0,"",COUNTIF($S423:$V423,"Yes")/(COUNTIF($S423:$V423,"Yes")+COUNTIF($S423:$V423,"No")))</f>
        <v/>
      </c>
      <c r="AB423" s="22" t="str">
        <f aca="false">IF(OR($C423="",IF($Y423="",0,WeightCX)+IF($Z423="",0,WeightIR)+IF($AA423="",0,WeightIN)=0),"",IF($AD423="Yes",0,(IF($Y423="",0,WeightCX*$Y423)+IF($Z423="",0,WeightIR*$Z423)+IF($AA423="",0,WeightIN*$AA423))/(IF($Y423="",0,WeightCX)+IF($Z423="",0,WeightIR)+IF($AA423="",0,WeightIN))))</f>
        <v/>
      </c>
      <c r="AC423" s="23" t="str">
        <f aca="false">IF($AB423="","",IF($AB423&gt;=BandExceeds,"Exceeds",IF($AB423&gt;=BandMeets,"Meets",IF($AB423&gt;=BandNI,"Needs improvement","Unsatisfactory"))))</f>
        <v/>
      </c>
      <c r="AD423" s="24" t="str">
        <f aca="false">IF($C423="","",IF(OR($K423="Yes",$R423="Yes",$W423="Yes"),"Yes","No"))</f>
        <v/>
      </c>
    </row>
    <row r="424" customFormat="false" ht="15" hidden="false" customHeight="false" outlineLevel="0" collapsed="false">
      <c r="A424" s="19"/>
      <c r="B424" s="20"/>
      <c r="C424" s="20"/>
      <c r="D424" s="20"/>
      <c r="E424" s="20"/>
      <c r="F424" s="21"/>
      <c r="G424" s="21"/>
      <c r="H424" s="21"/>
      <c r="I424" s="21"/>
      <c r="J424" s="21"/>
      <c r="K424" s="21"/>
      <c r="L424" s="21"/>
      <c r="M424" s="21"/>
      <c r="N424" s="21"/>
      <c r="O424" s="21"/>
      <c r="P424" s="21"/>
      <c r="Q424" s="21"/>
      <c r="R424" s="21"/>
      <c r="S424" s="21"/>
      <c r="T424" s="21"/>
      <c r="U424" s="21"/>
      <c r="V424" s="21"/>
      <c r="W424" s="21"/>
      <c r="X424" s="20"/>
      <c r="Y424" s="22" t="str">
        <f aca="false">IF(COUNTIF($F424:$J424,"Yes")+COUNTIF($F424:$J424,"No")=0,"",COUNTIF($F424:$J424,"Yes")/(COUNTIF($F424:$J424,"Yes")+COUNTIF($F424:$J424,"No")))</f>
        <v/>
      </c>
      <c r="Z424" s="22" t="str">
        <f aca="false">IF(COUNTIF($L424:$Q424,"Yes")+COUNTIF($L424:$Q424,"No")=0,"",COUNTIF($L424:$Q424,"Yes")/(COUNTIF($L424:$Q424,"Yes")+COUNTIF($L424:$Q424,"No")))</f>
        <v/>
      </c>
      <c r="AA424" s="22" t="str">
        <f aca="false">IF(COUNTIF($S424:$V424,"Yes")+COUNTIF($S424:$V424,"No")=0,"",COUNTIF($S424:$V424,"Yes")/(COUNTIF($S424:$V424,"Yes")+COUNTIF($S424:$V424,"No")))</f>
        <v/>
      </c>
      <c r="AB424" s="22" t="str">
        <f aca="false">IF(OR($C424="",IF($Y424="",0,WeightCX)+IF($Z424="",0,WeightIR)+IF($AA424="",0,WeightIN)=0),"",IF($AD424="Yes",0,(IF($Y424="",0,WeightCX*$Y424)+IF($Z424="",0,WeightIR*$Z424)+IF($AA424="",0,WeightIN*$AA424))/(IF($Y424="",0,WeightCX)+IF($Z424="",0,WeightIR)+IF($AA424="",0,WeightIN))))</f>
        <v/>
      </c>
      <c r="AC424" s="23" t="str">
        <f aca="false">IF($AB424="","",IF($AB424&gt;=BandExceeds,"Exceeds",IF($AB424&gt;=BandMeets,"Meets",IF($AB424&gt;=BandNI,"Needs improvement","Unsatisfactory"))))</f>
        <v/>
      </c>
      <c r="AD424" s="24" t="str">
        <f aca="false">IF($C424="","",IF(OR($K424="Yes",$R424="Yes",$W424="Yes"),"Yes","No"))</f>
        <v/>
      </c>
    </row>
    <row r="425" customFormat="false" ht="15" hidden="false" customHeight="false" outlineLevel="0" collapsed="false">
      <c r="A425" s="19"/>
      <c r="B425" s="20"/>
      <c r="C425" s="20"/>
      <c r="D425" s="20"/>
      <c r="E425" s="20"/>
      <c r="F425" s="21"/>
      <c r="G425" s="21"/>
      <c r="H425" s="21"/>
      <c r="I425" s="21"/>
      <c r="J425" s="21"/>
      <c r="K425" s="21"/>
      <c r="L425" s="21"/>
      <c r="M425" s="21"/>
      <c r="N425" s="21"/>
      <c r="O425" s="21"/>
      <c r="P425" s="21"/>
      <c r="Q425" s="21"/>
      <c r="R425" s="21"/>
      <c r="S425" s="21"/>
      <c r="T425" s="21"/>
      <c r="U425" s="21"/>
      <c r="V425" s="21"/>
      <c r="W425" s="21"/>
      <c r="X425" s="20"/>
      <c r="Y425" s="22" t="str">
        <f aca="false">IF(COUNTIF($F425:$J425,"Yes")+COUNTIF($F425:$J425,"No")=0,"",COUNTIF($F425:$J425,"Yes")/(COUNTIF($F425:$J425,"Yes")+COUNTIF($F425:$J425,"No")))</f>
        <v/>
      </c>
      <c r="Z425" s="22" t="str">
        <f aca="false">IF(COUNTIF($L425:$Q425,"Yes")+COUNTIF($L425:$Q425,"No")=0,"",COUNTIF($L425:$Q425,"Yes")/(COUNTIF($L425:$Q425,"Yes")+COUNTIF($L425:$Q425,"No")))</f>
        <v/>
      </c>
      <c r="AA425" s="22" t="str">
        <f aca="false">IF(COUNTIF($S425:$V425,"Yes")+COUNTIF($S425:$V425,"No")=0,"",COUNTIF($S425:$V425,"Yes")/(COUNTIF($S425:$V425,"Yes")+COUNTIF($S425:$V425,"No")))</f>
        <v/>
      </c>
      <c r="AB425" s="22" t="str">
        <f aca="false">IF(OR($C425="",IF($Y425="",0,WeightCX)+IF($Z425="",0,WeightIR)+IF($AA425="",0,WeightIN)=0),"",IF($AD425="Yes",0,(IF($Y425="",0,WeightCX*$Y425)+IF($Z425="",0,WeightIR*$Z425)+IF($AA425="",0,WeightIN*$AA425))/(IF($Y425="",0,WeightCX)+IF($Z425="",0,WeightIR)+IF($AA425="",0,WeightIN))))</f>
        <v/>
      </c>
      <c r="AC425" s="23" t="str">
        <f aca="false">IF($AB425="","",IF($AB425&gt;=BandExceeds,"Exceeds",IF($AB425&gt;=BandMeets,"Meets",IF($AB425&gt;=BandNI,"Needs improvement","Unsatisfactory"))))</f>
        <v/>
      </c>
      <c r="AD425" s="24" t="str">
        <f aca="false">IF($C425="","",IF(OR($K425="Yes",$R425="Yes",$W425="Yes"),"Yes","No"))</f>
        <v/>
      </c>
    </row>
    <row r="426" customFormat="false" ht="15" hidden="false" customHeight="false" outlineLevel="0" collapsed="false">
      <c r="A426" s="19"/>
      <c r="B426" s="20"/>
      <c r="C426" s="20"/>
      <c r="D426" s="20"/>
      <c r="E426" s="20"/>
      <c r="F426" s="21"/>
      <c r="G426" s="21"/>
      <c r="H426" s="21"/>
      <c r="I426" s="21"/>
      <c r="J426" s="21"/>
      <c r="K426" s="21"/>
      <c r="L426" s="21"/>
      <c r="M426" s="21"/>
      <c r="N426" s="21"/>
      <c r="O426" s="21"/>
      <c r="P426" s="21"/>
      <c r="Q426" s="21"/>
      <c r="R426" s="21"/>
      <c r="S426" s="21"/>
      <c r="T426" s="21"/>
      <c r="U426" s="21"/>
      <c r="V426" s="21"/>
      <c r="W426" s="21"/>
      <c r="X426" s="20"/>
      <c r="Y426" s="22" t="str">
        <f aca="false">IF(COUNTIF($F426:$J426,"Yes")+COUNTIF($F426:$J426,"No")=0,"",COUNTIF($F426:$J426,"Yes")/(COUNTIF($F426:$J426,"Yes")+COUNTIF($F426:$J426,"No")))</f>
        <v/>
      </c>
      <c r="Z426" s="22" t="str">
        <f aca="false">IF(COUNTIF($L426:$Q426,"Yes")+COUNTIF($L426:$Q426,"No")=0,"",COUNTIF($L426:$Q426,"Yes")/(COUNTIF($L426:$Q426,"Yes")+COUNTIF($L426:$Q426,"No")))</f>
        <v/>
      </c>
      <c r="AA426" s="22" t="str">
        <f aca="false">IF(COUNTIF($S426:$V426,"Yes")+COUNTIF($S426:$V426,"No")=0,"",COUNTIF($S426:$V426,"Yes")/(COUNTIF($S426:$V426,"Yes")+COUNTIF($S426:$V426,"No")))</f>
        <v/>
      </c>
      <c r="AB426" s="22" t="str">
        <f aca="false">IF(OR($C426="",IF($Y426="",0,WeightCX)+IF($Z426="",0,WeightIR)+IF($AA426="",0,WeightIN)=0),"",IF($AD426="Yes",0,(IF($Y426="",0,WeightCX*$Y426)+IF($Z426="",0,WeightIR*$Z426)+IF($AA426="",0,WeightIN*$AA426))/(IF($Y426="",0,WeightCX)+IF($Z426="",0,WeightIR)+IF($AA426="",0,WeightIN))))</f>
        <v/>
      </c>
      <c r="AC426" s="23" t="str">
        <f aca="false">IF($AB426="","",IF($AB426&gt;=BandExceeds,"Exceeds",IF($AB426&gt;=BandMeets,"Meets",IF($AB426&gt;=BandNI,"Needs improvement","Unsatisfactory"))))</f>
        <v/>
      </c>
      <c r="AD426" s="24" t="str">
        <f aca="false">IF($C426="","",IF(OR($K426="Yes",$R426="Yes",$W426="Yes"),"Yes","No"))</f>
        <v/>
      </c>
    </row>
    <row r="427" customFormat="false" ht="15" hidden="false" customHeight="false" outlineLevel="0" collapsed="false">
      <c r="A427" s="19"/>
      <c r="B427" s="20"/>
      <c r="C427" s="20"/>
      <c r="D427" s="20"/>
      <c r="E427" s="20"/>
      <c r="F427" s="21"/>
      <c r="G427" s="21"/>
      <c r="H427" s="21"/>
      <c r="I427" s="21"/>
      <c r="J427" s="21"/>
      <c r="K427" s="21"/>
      <c r="L427" s="21"/>
      <c r="M427" s="21"/>
      <c r="N427" s="21"/>
      <c r="O427" s="21"/>
      <c r="P427" s="21"/>
      <c r="Q427" s="21"/>
      <c r="R427" s="21"/>
      <c r="S427" s="21"/>
      <c r="T427" s="21"/>
      <c r="U427" s="21"/>
      <c r="V427" s="21"/>
      <c r="W427" s="21"/>
      <c r="X427" s="20"/>
      <c r="Y427" s="22" t="str">
        <f aca="false">IF(COUNTIF($F427:$J427,"Yes")+COUNTIF($F427:$J427,"No")=0,"",COUNTIF($F427:$J427,"Yes")/(COUNTIF($F427:$J427,"Yes")+COUNTIF($F427:$J427,"No")))</f>
        <v/>
      </c>
      <c r="Z427" s="22" t="str">
        <f aca="false">IF(COUNTIF($L427:$Q427,"Yes")+COUNTIF($L427:$Q427,"No")=0,"",COUNTIF($L427:$Q427,"Yes")/(COUNTIF($L427:$Q427,"Yes")+COUNTIF($L427:$Q427,"No")))</f>
        <v/>
      </c>
      <c r="AA427" s="22" t="str">
        <f aca="false">IF(COUNTIF($S427:$V427,"Yes")+COUNTIF($S427:$V427,"No")=0,"",COUNTIF($S427:$V427,"Yes")/(COUNTIF($S427:$V427,"Yes")+COUNTIF($S427:$V427,"No")))</f>
        <v/>
      </c>
      <c r="AB427" s="22" t="str">
        <f aca="false">IF(OR($C427="",IF($Y427="",0,WeightCX)+IF($Z427="",0,WeightIR)+IF($AA427="",0,WeightIN)=0),"",IF($AD427="Yes",0,(IF($Y427="",0,WeightCX*$Y427)+IF($Z427="",0,WeightIR*$Z427)+IF($AA427="",0,WeightIN*$AA427))/(IF($Y427="",0,WeightCX)+IF($Z427="",0,WeightIR)+IF($AA427="",0,WeightIN))))</f>
        <v/>
      </c>
      <c r="AC427" s="23" t="str">
        <f aca="false">IF($AB427="","",IF($AB427&gt;=BandExceeds,"Exceeds",IF($AB427&gt;=BandMeets,"Meets",IF($AB427&gt;=BandNI,"Needs improvement","Unsatisfactory"))))</f>
        <v/>
      </c>
      <c r="AD427" s="24" t="str">
        <f aca="false">IF($C427="","",IF(OR($K427="Yes",$R427="Yes",$W427="Yes"),"Yes","No"))</f>
        <v/>
      </c>
    </row>
    <row r="428" customFormat="false" ht="15" hidden="false" customHeight="false" outlineLevel="0" collapsed="false">
      <c r="A428" s="19"/>
      <c r="B428" s="20"/>
      <c r="C428" s="20"/>
      <c r="D428" s="20"/>
      <c r="E428" s="20"/>
      <c r="F428" s="21"/>
      <c r="G428" s="21"/>
      <c r="H428" s="21"/>
      <c r="I428" s="21"/>
      <c r="J428" s="21"/>
      <c r="K428" s="21"/>
      <c r="L428" s="21"/>
      <c r="M428" s="21"/>
      <c r="N428" s="21"/>
      <c r="O428" s="21"/>
      <c r="P428" s="21"/>
      <c r="Q428" s="21"/>
      <c r="R428" s="21"/>
      <c r="S428" s="21"/>
      <c r="T428" s="21"/>
      <c r="U428" s="21"/>
      <c r="V428" s="21"/>
      <c r="W428" s="21"/>
      <c r="X428" s="20"/>
      <c r="Y428" s="22" t="str">
        <f aca="false">IF(COUNTIF($F428:$J428,"Yes")+COUNTIF($F428:$J428,"No")=0,"",COUNTIF($F428:$J428,"Yes")/(COUNTIF($F428:$J428,"Yes")+COUNTIF($F428:$J428,"No")))</f>
        <v/>
      </c>
      <c r="Z428" s="22" t="str">
        <f aca="false">IF(COUNTIF($L428:$Q428,"Yes")+COUNTIF($L428:$Q428,"No")=0,"",COUNTIF($L428:$Q428,"Yes")/(COUNTIF($L428:$Q428,"Yes")+COUNTIF($L428:$Q428,"No")))</f>
        <v/>
      </c>
      <c r="AA428" s="22" t="str">
        <f aca="false">IF(COUNTIF($S428:$V428,"Yes")+COUNTIF($S428:$V428,"No")=0,"",COUNTIF($S428:$V428,"Yes")/(COUNTIF($S428:$V428,"Yes")+COUNTIF($S428:$V428,"No")))</f>
        <v/>
      </c>
      <c r="AB428" s="22" t="str">
        <f aca="false">IF(OR($C428="",IF($Y428="",0,WeightCX)+IF($Z428="",0,WeightIR)+IF($AA428="",0,WeightIN)=0),"",IF($AD428="Yes",0,(IF($Y428="",0,WeightCX*$Y428)+IF($Z428="",0,WeightIR*$Z428)+IF($AA428="",0,WeightIN*$AA428))/(IF($Y428="",0,WeightCX)+IF($Z428="",0,WeightIR)+IF($AA428="",0,WeightIN))))</f>
        <v/>
      </c>
      <c r="AC428" s="23" t="str">
        <f aca="false">IF($AB428="","",IF($AB428&gt;=BandExceeds,"Exceeds",IF($AB428&gt;=BandMeets,"Meets",IF($AB428&gt;=BandNI,"Needs improvement","Unsatisfactory"))))</f>
        <v/>
      </c>
      <c r="AD428" s="24" t="str">
        <f aca="false">IF($C428="","",IF(OR($K428="Yes",$R428="Yes",$W428="Yes"),"Yes","No"))</f>
        <v/>
      </c>
    </row>
    <row r="429" customFormat="false" ht="15" hidden="false" customHeight="false" outlineLevel="0" collapsed="false">
      <c r="A429" s="19"/>
      <c r="B429" s="20"/>
      <c r="C429" s="20"/>
      <c r="D429" s="20"/>
      <c r="E429" s="20"/>
      <c r="F429" s="21"/>
      <c r="G429" s="21"/>
      <c r="H429" s="21"/>
      <c r="I429" s="21"/>
      <c r="J429" s="21"/>
      <c r="K429" s="21"/>
      <c r="L429" s="21"/>
      <c r="M429" s="21"/>
      <c r="N429" s="21"/>
      <c r="O429" s="21"/>
      <c r="P429" s="21"/>
      <c r="Q429" s="21"/>
      <c r="R429" s="21"/>
      <c r="S429" s="21"/>
      <c r="T429" s="21"/>
      <c r="U429" s="21"/>
      <c r="V429" s="21"/>
      <c r="W429" s="21"/>
      <c r="X429" s="20"/>
      <c r="Y429" s="22" t="str">
        <f aca="false">IF(COUNTIF($F429:$J429,"Yes")+COUNTIF($F429:$J429,"No")=0,"",COUNTIF($F429:$J429,"Yes")/(COUNTIF($F429:$J429,"Yes")+COUNTIF($F429:$J429,"No")))</f>
        <v/>
      </c>
      <c r="Z429" s="22" t="str">
        <f aca="false">IF(COUNTIF($L429:$Q429,"Yes")+COUNTIF($L429:$Q429,"No")=0,"",COUNTIF($L429:$Q429,"Yes")/(COUNTIF($L429:$Q429,"Yes")+COUNTIF($L429:$Q429,"No")))</f>
        <v/>
      </c>
      <c r="AA429" s="22" t="str">
        <f aca="false">IF(COUNTIF($S429:$V429,"Yes")+COUNTIF($S429:$V429,"No")=0,"",COUNTIF($S429:$V429,"Yes")/(COUNTIF($S429:$V429,"Yes")+COUNTIF($S429:$V429,"No")))</f>
        <v/>
      </c>
      <c r="AB429" s="22" t="str">
        <f aca="false">IF(OR($C429="",IF($Y429="",0,WeightCX)+IF($Z429="",0,WeightIR)+IF($AA429="",0,WeightIN)=0),"",IF($AD429="Yes",0,(IF($Y429="",0,WeightCX*$Y429)+IF($Z429="",0,WeightIR*$Z429)+IF($AA429="",0,WeightIN*$AA429))/(IF($Y429="",0,WeightCX)+IF($Z429="",0,WeightIR)+IF($AA429="",0,WeightIN))))</f>
        <v/>
      </c>
      <c r="AC429" s="23" t="str">
        <f aca="false">IF($AB429="","",IF($AB429&gt;=BandExceeds,"Exceeds",IF($AB429&gt;=BandMeets,"Meets",IF($AB429&gt;=BandNI,"Needs improvement","Unsatisfactory"))))</f>
        <v/>
      </c>
      <c r="AD429" s="24" t="str">
        <f aca="false">IF($C429="","",IF(OR($K429="Yes",$R429="Yes",$W429="Yes"),"Yes","No"))</f>
        <v/>
      </c>
    </row>
    <row r="430" customFormat="false" ht="15" hidden="false" customHeight="false" outlineLevel="0" collapsed="false">
      <c r="A430" s="19"/>
      <c r="B430" s="20"/>
      <c r="C430" s="20"/>
      <c r="D430" s="20"/>
      <c r="E430" s="20"/>
      <c r="F430" s="21"/>
      <c r="G430" s="21"/>
      <c r="H430" s="21"/>
      <c r="I430" s="21"/>
      <c r="J430" s="21"/>
      <c r="K430" s="21"/>
      <c r="L430" s="21"/>
      <c r="M430" s="21"/>
      <c r="N430" s="21"/>
      <c r="O430" s="21"/>
      <c r="P430" s="21"/>
      <c r="Q430" s="21"/>
      <c r="R430" s="21"/>
      <c r="S430" s="21"/>
      <c r="T430" s="21"/>
      <c r="U430" s="21"/>
      <c r="V430" s="21"/>
      <c r="W430" s="21"/>
      <c r="X430" s="20"/>
      <c r="Y430" s="22" t="str">
        <f aca="false">IF(COUNTIF($F430:$J430,"Yes")+COUNTIF($F430:$J430,"No")=0,"",COUNTIF($F430:$J430,"Yes")/(COUNTIF($F430:$J430,"Yes")+COUNTIF($F430:$J430,"No")))</f>
        <v/>
      </c>
      <c r="Z430" s="22" t="str">
        <f aca="false">IF(COUNTIF($L430:$Q430,"Yes")+COUNTIF($L430:$Q430,"No")=0,"",COUNTIF($L430:$Q430,"Yes")/(COUNTIF($L430:$Q430,"Yes")+COUNTIF($L430:$Q430,"No")))</f>
        <v/>
      </c>
      <c r="AA430" s="22" t="str">
        <f aca="false">IF(COUNTIF($S430:$V430,"Yes")+COUNTIF($S430:$V430,"No")=0,"",COUNTIF($S430:$V430,"Yes")/(COUNTIF($S430:$V430,"Yes")+COUNTIF($S430:$V430,"No")))</f>
        <v/>
      </c>
      <c r="AB430" s="22" t="str">
        <f aca="false">IF(OR($C430="",IF($Y430="",0,WeightCX)+IF($Z430="",0,WeightIR)+IF($AA430="",0,WeightIN)=0),"",IF($AD430="Yes",0,(IF($Y430="",0,WeightCX*$Y430)+IF($Z430="",0,WeightIR*$Z430)+IF($AA430="",0,WeightIN*$AA430))/(IF($Y430="",0,WeightCX)+IF($Z430="",0,WeightIR)+IF($AA430="",0,WeightIN))))</f>
        <v/>
      </c>
      <c r="AC430" s="23" t="str">
        <f aca="false">IF($AB430="","",IF($AB430&gt;=BandExceeds,"Exceeds",IF($AB430&gt;=BandMeets,"Meets",IF($AB430&gt;=BandNI,"Needs improvement","Unsatisfactory"))))</f>
        <v/>
      </c>
      <c r="AD430" s="24" t="str">
        <f aca="false">IF($C430="","",IF(OR($K430="Yes",$R430="Yes",$W430="Yes"),"Yes","No"))</f>
        <v/>
      </c>
    </row>
    <row r="431" customFormat="false" ht="15" hidden="false" customHeight="false" outlineLevel="0" collapsed="false">
      <c r="A431" s="19"/>
      <c r="B431" s="20"/>
      <c r="C431" s="20"/>
      <c r="D431" s="20"/>
      <c r="E431" s="20"/>
      <c r="F431" s="21"/>
      <c r="G431" s="21"/>
      <c r="H431" s="21"/>
      <c r="I431" s="21"/>
      <c r="J431" s="21"/>
      <c r="K431" s="21"/>
      <c r="L431" s="21"/>
      <c r="M431" s="21"/>
      <c r="N431" s="21"/>
      <c r="O431" s="21"/>
      <c r="P431" s="21"/>
      <c r="Q431" s="21"/>
      <c r="R431" s="21"/>
      <c r="S431" s="21"/>
      <c r="T431" s="21"/>
      <c r="U431" s="21"/>
      <c r="V431" s="21"/>
      <c r="W431" s="21"/>
      <c r="X431" s="20"/>
      <c r="Y431" s="22" t="str">
        <f aca="false">IF(COUNTIF($F431:$J431,"Yes")+COUNTIF($F431:$J431,"No")=0,"",COUNTIF($F431:$J431,"Yes")/(COUNTIF($F431:$J431,"Yes")+COUNTIF($F431:$J431,"No")))</f>
        <v/>
      </c>
      <c r="Z431" s="22" t="str">
        <f aca="false">IF(COUNTIF($L431:$Q431,"Yes")+COUNTIF($L431:$Q431,"No")=0,"",COUNTIF($L431:$Q431,"Yes")/(COUNTIF($L431:$Q431,"Yes")+COUNTIF($L431:$Q431,"No")))</f>
        <v/>
      </c>
      <c r="AA431" s="22" t="str">
        <f aca="false">IF(COUNTIF($S431:$V431,"Yes")+COUNTIF($S431:$V431,"No")=0,"",COUNTIF($S431:$V431,"Yes")/(COUNTIF($S431:$V431,"Yes")+COUNTIF($S431:$V431,"No")))</f>
        <v/>
      </c>
      <c r="AB431" s="22" t="str">
        <f aca="false">IF(OR($C431="",IF($Y431="",0,WeightCX)+IF($Z431="",0,WeightIR)+IF($AA431="",0,WeightIN)=0),"",IF($AD431="Yes",0,(IF($Y431="",0,WeightCX*$Y431)+IF($Z431="",0,WeightIR*$Z431)+IF($AA431="",0,WeightIN*$AA431))/(IF($Y431="",0,WeightCX)+IF($Z431="",0,WeightIR)+IF($AA431="",0,WeightIN))))</f>
        <v/>
      </c>
      <c r="AC431" s="23" t="str">
        <f aca="false">IF($AB431="","",IF($AB431&gt;=BandExceeds,"Exceeds",IF($AB431&gt;=BandMeets,"Meets",IF($AB431&gt;=BandNI,"Needs improvement","Unsatisfactory"))))</f>
        <v/>
      </c>
      <c r="AD431" s="24" t="str">
        <f aca="false">IF($C431="","",IF(OR($K431="Yes",$R431="Yes",$W431="Yes"),"Yes","No"))</f>
        <v/>
      </c>
    </row>
    <row r="432" customFormat="false" ht="15" hidden="false" customHeight="false" outlineLevel="0" collapsed="false">
      <c r="A432" s="19"/>
      <c r="B432" s="20"/>
      <c r="C432" s="20"/>
      <c r="D432" s="20"/>
      <c r="E432" s="20"/>
      <c r="F432" s="21"/>
      <c r="G432" s="21"/>
      <c r="H432" s="21"/>
      <c r="I432" s="21"/>
      <c r="J432" s="21"/>
      <c r="K432" s="21"/>
      <c r="L432" s="21"/>
      <c r="M432" s="21"/>
      <c r="N432" s="21"/>
      <c r="O432" s="21"/>
      <c r="P432" s="21"/>
      <c r="Q432" s="21"/>
      <c r="R432" s="21"/>
      <c r="S432" s="21"/>
      <c r="T432" s="21"/>
      <c r="U432" s="21"/>
      <c r="V432" s="21"/>
      <c r="W432" s="21"/>
      <c r="X432" s="20"/>
      <c r="Y432" s="22" t="str">
        <f aca="false">IF(COUNTIF($F432:$J432,"Yes")+COUNTIF($F432:$J432,"No")=0,"",COUNTIF($F432:$J432,"Yes")/(COUNTIF($F432:$J432,"Yes")+COUNTIF($F432:$J432,"No")))</f>
        <v/>
      </c>
      <c r="Z432" s="22" t="str">
        <f aca="false">IF(COUNTIF($L432:$Q432,"Yes")+COUNTIF($L432:$Q432,"No")=0,"",COUNTIF($L432:$Q432,"Yes")/(COUNTIF($L432:$Q432,"Yes")+COUNTIF($L432:$Q432,"No")))</f>
        <v/>
      </c>
      <c r="AA432" s="22" t="str">
        <f aca="false">IF(COUNTIF($S432:$V432,"Yes")+COUNTIF($S432:$V432,"No")=0,"",COUNTIF($S432:$V432,"Yes")/(COUNTIF($S432:$V432,"Yes")+COUNTIF($S432:$V432,"No")))</f>
        <v/>
      </c>
      <c r="AB432" s="22" t="str">
        <f aca="false">IF(OR($C432="",IF($Y432="",0,WeightCX)+IF($Z432="",0,WeightIR)+IF($AA432="",0,WeightIN)=0),"",IF($AD432="Yes",0,(IF($Y432="",0,WeightCX*$Y432)+IF($Z432="",0,WeightIR*$Z432)+IF($AA432="",0,WeightIN*$AA432))/(IF($Y432="",0,WeightCX)+IF($Z432="",0,WeightIR)+IF($AA432="",0,WeightIN))))</f>
        <v/>
      </c>
      <c r="AC432" s="23" t="str">
        <f aca="false">IF($AB432="","",IF($AB432&gt;=BandExceeds,"Exceeds",IF($AB432&gt;=BandMeets,"Meets",IF($AB432&gt;=BandNI,"Needs improvement","Unsatisfactory"))))</f>
        <v/>
      </c>
      <c r="AD432" s="24" t="str">
        <f aca="false">IF($C432="","",IF(OR($K432="Yes",$R432="Yes",$W432="Yes"),"Yes","No"))</f>
        <v/>
      </c>
    </row>
    <row r="433" customFormat="false" ht="15" hidden="false" customHeight="false" outlineLevel="0" collapsed="false">
      <c r="A433" s="19"/>
      <c r="B433" s="20"/>
      <c r="C433" s="20"/>
      <c r="D433" s="20"/>
      <c r="E433" s="20"/>
      <c r="F433" s="21"/>
      <c r="G433" s="21"/>
      <c r="H433" s="21"/>
      <c r="I433" s="21"/>
      <c r="J433" s="21"/>
      <c r="K433" s="21"/>
      <c r="L433" s="21"/>
      <c r="M433" s="21"/>
      <c r="N433" s="21"/>
      <c r="O433" s="21"/>
      <c r="P433" s="21"/>
      <c r="Q433" s="21"/>
      <c r="R433" s="21"/>
      <c r="S433" s="21"/>
      <c r="T433" s="21"/>
      <c r="U433" s="21"/>
      <c r="V433" s="21"/>
      <c r="W433" s="21"/>
      <c r="X433" s="20"/>
      <c r="Y433" s="22" t="str">
        <f aca="false">IF(COUNTIF($F433:$J433,"Yes")+COUNTIF($F433:$J433,"No")=0,"",COUNTIF($F433:$J433,"Yes")/(COUNTIF($F433:$J433,"Yes")+COUNTIF($F433:$J433,"No")))</f>
        <v/>
      </c>
      <c r="Z433" s="22" t="str">
        <f aca="false">IF(COUNTIF($L433:$Q433,"Yes")+COUNTIF($L433:$Q433,"No")=0,"",COUNTIF($L433:$Q433,"Yes")/(COUNTIF($L433:$Q433,"Yes")+COUNTIF($L433:$Q433,"No")))</f>
        <v/>
      </c>
      <c r="AA433" s="22" t="str">
        <f aca="false">IF(COUNTIF($S433:$V433,"Yes")+COUNTIF($S433:$V433,"No")=0,"",COUNTIF($S433:$V433,"Yes")/(COUNTIF($S433:$V433,"Yes")+COUNTIF($S433:$V433,"No")))</f>
        <v/>
      </c>
      <c r="AB433" s="22" t="str">
        <f aca="false">IF(OR($C433="",IF($Y433="",0,WeightCX)+IF($Z433="",0,WeightIR)+IF($AA433="",0,WeightIN)=0),"",IF($AD433="Yes",0,(IF($Y433="",0,WeightCX*$Y433)+IF($Z433="",0,WeightIR*$Z433)+IF($AA433="",0,WeightIN*$AA433))/(IF($Y433="",0,WeightCX)+IF($Z433="",0,WeightIR)+IF($AA433="",0,WeightIN))))</f>
        <v/>
      </c>
      <c r="AC433" s="23" t="str">
        <f aca="false">IF($AB433="","",IF($AB433&gt;=BandExceeds,"Exceeds",IF($AB433&gt;=BandMeets,"Meets",IF($AB433&gt;=BandNI,"Needs improvement","Unsatisfactory"))))</f>
        <v/>
      </c>
      <c r="AD433" s="24" t="str">
        <f aca="false">IF($C433="","",IF(OR($K433="Yes",$R433="Yes",$W433="Yes"),"Yes","No"))</f>
        <v/>
      </c>
    </row>
    <row r="434" customFormat="false" ht="15" hidden="false" customHeight="false" outlineLevel="0" collapsed="false">
      <c r="A434" s="19"/>
      <c r="B434" s="20"/>
      <c r="C434" s="20"/>
      <c r="D434" s="20"/>
      <c r="E434" s="20"/>
      <c r="F434" s="21"/>
      <c r="G434" s="21"/>
      <c r="H434" s="21"/>
      <c r="I434" s="21"/>
      <c r="J434" s="21"/>
      <c r="K434" s="21"/>
      <c r="L434" s="21"/>
      <c r="M434" s="21"/>
      <c r="N434" s="21"/>
      <c r="O434" s="21"/>
      <c r="P434" s="21"/>
      <c r="Q434" s="21"/>
      <c r="R434" s="21"/>
      <c r="S434" s="21"/>
      <c r="T434" s="21"/>
      <c r="U434" s="21"/>
      <c r="V434" s="21"/>
      <c r="W434" s="21"/>
      <c r="X434" s="20"/>
      <c r="Y434" s="22" t="str">
        <f aca="false">IF(COUNTIF($F434:$J434,"Yes")+COUNTIF($F434:$J434,"No")=0,"",COUNTIF($F434:$J434,"Yes")/(COUNTIF($F434:$J434,"Yes")+COUNTIF($F434:$J434,"No")))</f>
        <v/>
      </c>
      <c r="Z434" s="22" t="str">
        <f aca="false">IF(COUNTIF($L434:$Q434,"Yes")+COUNTIF($L434:$Q434,"No")=0,"",COUNTIF($L434:$Q434,"Yes")/(COUNTIF($L434:$Q434,"Yes")+COUNTIF($L434:$Q434,"No")))</f>
        <v/>
      </c>
      <c r="AA434" s="22" t="str">
        <f aca="false">IF(COUNTIF($S434:$V434,"Yes")+COUNTIF($S434:$V434,"No")=0,"",COUNTIF($S434:$V434,"Yes")/(COUNTIF($S434:$V434,"Yes")+COUNTIF($S434:$V434,"No")))</f>
        <v/>
      </c>
      <c r="AB434" s="22" t="str">
        <f aca="false">IF(OR($C434="",IF($Y434="",0,WeightCX)+IF($Z434="",0,WeightIR)+IF($AA434="",0,WeightIN)=0),"",IF($AD434="Yes",0,(IF($Y434="",0,WeightCX*$Y434)+IF($Z434="",0,WeightIR*$Z434)+IF($AA434="",0,WeightIN*$AA434))/(IF($Y434="",0,WeightCX)+IF($Z434="",0,WeightIR)+IF($AA434="",0,WeightIN))))</f>
        <v/>
      </c>
      <c r="AC434" s="23" t="str">
        <f aca="false">IF($AB434="","",IF($AB434&gt;=BandExceeds,"Exceeds",IF($AB434&gt;=BandMeets,"Meets",IF($AB434&gt;=BandNI,"Needs improvement","Unsatisfactory"))))</f>
        <v/>
      </c>
      <c r="AD434" s="24" t="str">
        <f aca="false">IF($C434="","",IF(OR($K434="Yes",$R434="Yes",$W434="Yes"),"Yes","No"))</f>
        <v/>
      </c>
    </row>
    <row r="435" customFormat="false" ht="15" hidden="false" customHeight="false" outlineLevel="0" collapsed="false">
      <c r="A435" s="19"/>
      <c r="B435" s="20"/>
      <c r="C435" s="20"/>
      <c r="D435" s="20"/>
      <c r="E435" s="20"/>
      <c r="F435" s="21"/>
      <c r="G435" s="21"/>
      <c r="H435" s="21"/>
      <c r="I435" s="21"/>
      <c r="J435" s="21"/>
      <c r="K435" s="21"/>
      <c r="L435" s="21"/>
      <c r="M435" s="21"/>
      <c r="N435" s="21"/>
      <c r="O435" s="21"/>
      <c r="P435" s="21"/>
      <c r="Q435" s="21"/>
      <c r="R435" s="21"/>
      <c r="S435" s="21"/>
      <c r="T435" s="21"/>
      <c r="U435" s="21"/>
      <c r="V435" s="21"/>
      <c r="W435" s="21"/>
      <c r="X435" s="20"/>
      <c r="Y435" s="22" t="str">
        <f aca="false">IF(COUNTIF($F435:$J435,"Yes")+COUNTIF($F435:$J435,"No")=0,"",COUNTIF($F435:$J435,"Yes")/(COUNTIF($F435:$J435,"Yes")+COUNTIF($F435:$J435,"No")))</f>
        <v/>
      </c>
      <c r="Z435" s="22" t="str">
        <f aca="false">IF(COUNTIF($L435:$Q435,"Yes")+COUNTIF($L435:$Q435,"No")=0,"",COUNTIF($L435:$Q435,"Yes")/(COUNTIF($L435:$Q435,"Yes")+COUNTIF($L435:$Q435,"No")))</f>
        <v/>
      </c>
      <c r="AA435" s="22" t="str">
        <f aca="false">IF(COUNTIF($S435:$V435,"Yes")+COUNTIF($S435:$V435,"No")=0,"",COUNTIF($S435:$V435,"Yes")/(COUNTIF($S435:$V435,"Yes")+COUNTIF($S435:$V435,"No")))</f>
        <v/>
      </c>
      <c r="AB435" s="22" t="str">
        <f aca="false">IF(OR($C435="",IF($Y435="",0,WeightCX)+IF($Z435="",0,WeightIR)+IF($AA435="",0,WeightIN)=0),"",IF($AD435="Yes",0,(IF($Y435="",0,WeightCX*$Y435)+IF($Z435="",0,WeightIR*$Z435)+IF($AA435="",0,WeightIN*$AA435))/(IF($Y435="",0,WeightCX)+IF($Z435="",0,WeightIR)+IF($AA435="",0,WeightIN))))</f>
        <v/>
      </c>
      <c r="AC435" s="23" t="str">
        <f aca="false">IF($AB435="","",IF($AB435&gt;=BandExceeds,"Exceeds",IF($AB435&gt;=BandMeets,"Meets",IF($AB435&gt;=BandNI,"Needs improvement","Unsatisfactory"))))</f>
        <v/>
      </c>
      <c r="AD435" s="24" t="str">
        <f aca="false">IF($C435="","",IF(OR($K435="Yes",$R435="Yes",$W435="Yes"),"Yes","No"))</f>
        <v/>
      </c>
    </row>
    <row r="436" customFormat="false" ht="15" hidden="false" customHeight="false" outlineLevel="0" collapsed="false">
      <c r="A436" s="19"/>
      <c r="B436" s="20"/>
      <c r="C436" s="20"/>
      <c r="D436" s="20"/>
      <c r="E436" s="20"/>
      <c r="F436" s="21"/>
      <c r="G436" s="21"/>
      <c r="H436" s="21"/>
      <c r="I436" s="21"/>
      <c r="J436" s="21"/>
      <c r="K436" s="21"/>
      <c r="L436" s="21"/>
      <c r="M436" s="21"/>
      <c r="N436" s="21"/>
      <c r="O436" s="21"/>
      <c r="P436" s="21"/>
      <c r="Q436" s="21"/>
      <c r="R436" s="21"/>
      <c r="S436" s="21"/>
      <c r="T436" s="21"/>
      <c r="U436" s="21"/>
      <c r="V436" s="21"/>
      <c r="W436" s="21"/>
      <c r="X436" s="20"/>
      <c r="Y436" s="22" t="str">
        <f aca="false">IF(COUNTIF($F436:$J436,"Yes")+COUNTIF($F436:$J436,"No")=0,"",COUNTIF($F436:$J436,"Yes")/(COUNTIF($F436:$J436,"Yes")+COUNTIF($F436:$J436,"No")))</f>
        <v/>
      </c>
      <c r="Z436" s="22" t="str">
        <f aca="false">IF(COUNTIF($L436:$Q436,"Yes")+COUNTIF($L436:$Q436,"No")=0,"",COUNTIF($L436:$Q436,"Yes")/(COUNTIF($L436:$Q436,"Yes")+COUNTIF($L436:$Q436,"No")))</f>
        <v/>
      </c>
      <c r="AA436" s="22" t="str">
        <f aca="false">IF(COUNTIF($S436:$V436,"Yes")+COUNTIF($S436:$V436,"No")=0,"",COUNTIF($S436:$V436,"Yes")/(COUNTIF($S436:$V436,"Yes")+COUNTIF($S436:$V436,"No")))</f>
        <v/>
      </c>
      <c r="AB436" s="22" t="str">
        <f aca="false">IF(OR($C436="",IF($Y436="",0,WeightCX)+IF($Z436="",0,WeightIR)+IF($AA436="",0,WeightIN)=0),"",IF($AD436="Yes",0,(IF($Y436="",0,WeightCX*$Y436)+IF($Z436="",0,WeightIR*$Z436)+IF($AA436="",0,WeightIN*$AA436))/(IF($Y436="",0,WeightCX)+IF($Z436="",0,WeightIR)+IF($AA436="",0,WeightIN))))</f>
        <v/>
      </c>
      <c r="AC436" s="23" t="str">
        <f aca="false">IF($AB436="","",IF($AB436&gt;=BandExceeds,"Exceeds",IF($AB436&gt;=BandMeets,"Meets",IF($AB436&gt;=BandNI,"Needs improvement","Unsatisfactory"))))</f>
        <v/>
      </c>
      <c r="AD436" s="24" t="str">
        <f aca="false">IF($C436="","",IF(OR($K436="Yes",$R436="Yes",$W436="Yes"),"Yes","No"))</f>
        <v/>
      </c>
    </row>
    <row r="437" customFormat="false" ht="15" hidden="false" customHeight="false" outlineLevel="0" collapsed="false">
      <c r="A437" s="19"/>
      <c r="B437" s="20"/>
      <c r="C437" s="20"/>
      <c r="D437" s="20"/>
      <c r="E437" s="20"/>
      <c r="F437" s="21"/>
      <c r="G437" s="21"/>
      <c r="H437" s="21"/>
      <c r="I437" s="21"/>
      <c r="J437" s="21"/>
      <c r="K437" s="21"/>
      <c r="L437" s="21"/>
      <c r="M437" s="21"/>
      <c r="N437" s="21"/>
      <c r="O437" s="21"/>
      <c r="P437" s="21"/>
      <c r="Q437" s="21"/>
      <c r="R437" s="21"/>
      <c r="S437" s="21"/>
      <c r="T437" s="21"/>
      <c r="U437" s="21"/>
      <c r="V437" s="21"/>
      <c r="W437" s="21"/>
      <c r="X437" s="20"/>
      <c r="Y437" s="22" t="str">
        <f aca="false">IF(COUNTIF($F437:$J437,"Yes")+COUNTIF($F437:$J437,"No")=0,"",COUNTIF($F437:$J437,"Yes")/(COUNTIF($F437:$J437,"Yes")+COUNTIF($F437:$J437,"No")))</f>
        <v/>
      </c>
      <c r="Z437" s="22" t="str">
        <f aca="false">IF(COUNTIF($L437:$Q437,"Yes")+COUNTIF($L437:$Q437,"No")=0,"",COUNTIF($L437:$Q437,"Yes")/(COUNTIF($L437:$Q437,"Yes")+COUNTIF($L437:$Q437,"No")))</f>
        <v/>
      </c>
      <c r="AA437" s="22" t="str">
        <f aca="false">IF(COUNTIF($S437:$V437,"Yes")+COUNTIF($S437:$V437,"No")=0,"",COUNTIF($S437:$V437,"Yes")/(COUNTIF($S437:$V437,"Yes")+COUNTIF($S437:$V437,"No")))</f>
        <v/>
      </c>
      <c r="AB437" s="22" t="str">
        <f aca="false">IF(OR($C437="",IF($Y437="",0,WeightCX)+IF($Z437="",0,WeightIR)+IF($AA437="",0,WeightIN)=0),"",IF($AD437="Yes",0,(IF($Y437="",0,WeightCX*$Y437)+IF($Z437="",0,WeightIR*$Z437)+IF($AA437="",0,WeightIN*$AA437))/(IF($Y437="",0,WeightCX)+IF($Z437="",0,WeightIR)+IF($AA437="",0,WeightIN))))</f>
        <v/>
      </c>
      <c r="AC437" s="23" t="str">
        <f aca="false">IF($AB437="","",IF($AB437&gt;=BandExceeds,"Exceeds",IF($AB437&gt;=BandMeets,"Meets",IF($AB437&gt;=BandNI,"Needs improvement","Unsatisfactory"))))</f>
        <v/>
      </c>
      <c r="AD437" s="24" t="str">
        <f aca="false">IF($C437="","",IF(OR($K437="Yes",$R437="Yes",$W437="Yes"),"Yes","No"))</f>
        <v/>
      </c>
    </row>
    <row r="438" customFormat="false" ht="15" hidden="false" customHeight="false" outlineLevel="0" collapsed="false">
      <c r="A438" s="19"/>
      <c r="B438" s="20"/>
      <c r="C438" s="20"/>
      <c r="D438" s="20"/>
      <c r="E438" s="20"/>
      <c r="F438" s="21"/>
      <c r="G438" s="21"/>
      <c r="H438" s="21"/>
      <c r="I438" s="21"/>
      <c r="J438" s="21"/>
      <c r="K438" s="21"/>
      <c r="L438" s="21"/>
      <c r="M438" s="21"/>
      <c r="N438" s="21"/>
      <c r="O438" s="21"/>
      <c r="P438" s="21"/>
      <c r="Q438" s="21"/>
      <c r="R438" s="21"/>
      <c r="S438" s="21"/>
      <c r="T438" s="21"/>
      <c r="U438" s="21"/>
      <c r="V438" s="21"/>
      <c r="W438" s="21"/>
      <c r="X438" s="20"/>
      <c r="Y438" s="22" t="str">
        <f aca="false">IF(COUNTIF($F438:$J438,"Yes")+COUNTIF($F438:$J438,"No")=0,"",COUNTIF($F438:$J438,"Yes")/(COUNTIF($F438:$J438,"Yes")+COUNTIF($F438:$J438,"No")))</f>
        <v/>
      </c>
      <c r="Z438" s="22" t="str">
        <f aca="false">IF(COUNTIF($L438:$Q438,"Yes")+COUNTIF($L438:$Q438,"No")=0,"",COUNTIF($L438:$Q438,"Yes")/(COUNTIF($L438:$Q438,"Yes")+COUNTIF($L438:$Q438,"No")))</f>
        <v/>
      </c>
      <c r="AA438" s="22" t="str">
        <f aca="false">IF(COUNTIF($S438:$V438,"Yes")+COUNTIF($S438:$V438,"No")=0,"",COUNTIF($S438:$V438,"Yes")/(COUNTIF($S438:$V438,"Yes")+COUNTIF($S438:$V438,"No")))</f>
        <v/>
      </c>
      <c r="AB438" s="22" t="str">
        <f aca="false">IF(OR($C438="",IF($Y438="",0,WeightCX)+IF($Z438="",0,WeightIR)+IF($AA438="",0,WeightIN)=0),"",IF($AD438="Yes",0,(IF($Y438="",0,WeightCX*$Y438)+IF($Z438="",0,WeightIR*$Z438)+IF($AA438="",0,WeightIN*$AA438))/(IF($Y438="",0,WeightCX)+IF($Z438="",0,WeightIR)+IF($AA438="",0,WeightIN))))</f>
        <v/>
      </c>
      <c r="AC438" s="23" t="str">
        <f aca="false">IF($AB438="","",IF($AB438&gt;=BandExceeds,"Exceeds",IF($AB438&gt;=BandMeets,"Meets",IF($AB438&gt;=BandNI,"Needs improvement","Unsatisfactory"))))</f>
        <v/>
      </c>
      <c r="AD438" s="24" t="str">
        <f aca="false">IF($C438="","",IF(OR($K438="Yes",$R438="Yes",$W438="Yes"),"Yes","No"))</f>
        <v/>
      </c>
    </row>
    <row r="439" customFormat="false" ht="15" hidden="false" customHeight="false" outlineLevel="0" collapsed="false">
      <c r="A439" s="19"/>
      <c r="B439" s="20"/>
      <c r="C439" s="20"/>
      <c r="D439" s="20"/>
      <c r="E439" s="20"/>
      <c r="F439" s="21"/>
      <c r="G439" s="21"/>
      <c r="H439" s="21"/>
      <c r="I439" s="21"/>
      <c r="J439" s="21"/>
      <c r="K439" s="21"/>
      <c r="L439" s="21"/>
      <c r="M439" s="21"/>
      <c r="N439" s="21"/>
      <c r="O439" s="21"/>
      <c r="P439" s="21"/>
      <c r="Q439" s="21"/>
      <c r="R439" s="21"/>
      <c r="S439" s="21"/>
      <c r="T439" s="21"/>
      <c r="U439" s="21"/>
      <c r="V439" s="21"/>
      <c r="W439" s="21"/>
      <c r="X439" s="20"/>
      <c r="Y439" s="22" t="str">
        <f aca="false">IF(COUNTIF($F439:$J439,"Yes")+COUNTIF($F439:$J439,"No")=0,"",COUNTIF($F439:$J439,"Yes")/(COUNTIF($F439:$J439,"Yes")+COUNTIF($F439:$J439,"No")))</f>
        <v/>
      </c>
      <c r="Z439" s="22" t="str">
        <f aca="false">IF(COUNTIF($L439:$Q439,"Yes")+COUNTIF($L439:$Q439,"No")=0,"",COUNTIF($L439:$Q439,"Yes")/(COUNTIF($L439:$Q439,"Yes")+COUNTIF($L439:$Q439,"No")))</f>
        <v/>
      </c>
      <c r="AA439" s="22" t="str">
        <f aca="false">IF(COUNTIF($S439:$V439,"Yes")+COUNTIF($S439:$V439,"No")=0,"",COUNTIF($S439:$V439,"Yes")/(COUNTIF($S439:$V439,"Yes")+COUNTIF($S439:$V439,"No")))</f>
        <v/>
      </c>
      <c r="AB439" s="22" t="str">
        <f aca="false">IF(OR($C439="",IF($Y439="",0,WeightCX)+IF($Z439="",0,WeightIR)+IF($AA439="",0,WeightIN)=0),"",IF($AD439="Yes",0,(IF($Y439="",0,WeightCX*$Y439)+IF($Z439="",0,WeightIR*$Z439)+IF($AA439="",0,WeightIN*$AA439))/(IF($Y439="",0,WeightCX)+IF($Z439="",0,WeightIR)+IF($AA439="",0,WeightIN))))</f>
        <v/>
      </c>
      <c r="AC439" s="23" t="str">
        <f aca="false">IF($AB439="","",IF($AB439&gt;=BandExceeds,"Exceeds",IF($AB439&gt;=BandMeets,"Meets",IF($AB439&gt;=BandNI,"Needs improvement","Unsatisfactory"))))</f>
        <v/>
      </c>
      <c r="AD439" s="24" t="str">
        <f aca="false">IF($C439="","",IF(OR($K439="Yes",$R439="Yes",$W439="Yes"),"Yes","No"))</f>
        <v/>
      </c>
    </row>
    <row r="440" customFormat="false" ht="15" hidden="false" customHeight="false" outlineLevel="0" collapsed="false">
      <c r="A440" s="19"/>
      <c r="B440" s="20"/>
      <c r="C440" s="20"/>
      <c r="D440" s="20"/>
      <c r="E440" s="20"/>
      <c r="F440" s="21"/>
      <c r="G440" s="21"/>
      <c r="H440" s="21"/>
      <c r="I440" s="21"/>
      <c r="J440" s="21"/>
      <c r="K440" s="21"/>
      <c r="L440" s="21"/>
      <c r="M440" s="21"/>
      <c r="N440" s="21"/>
      <c r="O440" s="21"/>
      <c r="P440" s="21"/>
      <c r="Q440" s="21"/>
      <c r="R440" s="21"/>
      <c r="S440" s="21"/>
      <c r="T440" s="21"/>
      <c r="U440" s="21"/>
      <c r="V440" s="21"/>
      <c r="W440" s="21"/>
      <c r="X440" s="20"/>
      <c r="Y440" s="22" t="str">
        <f aca="false">IF(COUNTIF($F440:$J440,"Yes")+COUNTIF($F440:$J440,"No")=0,"",COUNTIF($F440:$J440,"Yes")/(COUNTIF($F440:$J440,"Yes")+COUNTIF($F440:$J440,"No")))</f>
        <v/>
      </c>
      <c r="Z440" s="22" t="str">
        <f aca="false">IF(COUNTIF($L440:$Q440,"Yes")+COUNTIF($L440:$Q440,"No")=0,"",COUNTIF($L440:$Q440,"Yes")/(COUNTIF($L440:$Q440,"Yes")+COUNTIF($L440:$Q440,"No")))</f>
        <v/>
      </c>
      <c r="AA440" s="22" t="str">
        <f aca="false">IF(COUNTIF($S440:$V440,"Yes")+COUNTIF($S440:$V440,"No")=0,"",COUNTIF($S440:$V440,"Yes")/(COUNTIF($S440:$V440,"Yes")+COUNTIF($S440:$V440,"No")))</f>
        <v/>
      </c>
      <c r="AB440" s="22" t="str">
        <f aca="false">IF(OR($C440="",IF($Y440="",0,WeightCX)+IF($Z440="",0,WeightIR)+IF($AA440="",0,WeightIN)=0),"",IF($AD440="Yes",0,(IF($Y440="",0,WeightCX*$Y440)+IF($Z440="",0,WeightIR*$Z440)+IF($AA440="",0,WeightIN*$AA440))/(IF($Y440="",0,WeightCX)+IF($Z440="",0,WeightIR)+IF($AA440="",0,WeightIN))))</f>
        <v/>
      </c>
      <c r="AC440" s="23" t="str">
        <f aca="false">IF($AB440="","",IF($AB440&gt;=BandExceeds,"Exceeds",IF($AB440&gt;=BandMeets,"Meets",IF($AB440&gt;=BandNI,"Needs improvement","Unsatisfactory"))))</f>
        <v/>
      </c>
      <c r="AD440" s="24" t="str">
        <f aca="false">IF($C440="","",IF(OR($K440="Yes",$R440="Yes",$W440="Yes"),"Yes","No"))</f>
        <v/>
      </c>
    </row>
    <row r="441" customFormat="false" ht="15" hidden="false" customHeight="false" outlineLevel="0" collapsed="false">
      <c r="A441" s="19"/>
      <c r="B441" s="20"/>
      <c r="C441" s="20"/>
      <c r="D441" s="20"/>
      <c r="E441" s="20"/>
      <c r="F441" s="21"/>
      <c r="G441" s="21"/>
      <c r="H441" s="21"/>
      <c r="I441" s="21"/>
      <c r="J441" s="21"/>
      <c r="K441" s="21"/>
      <c r="L441" s="21"/>
      <c r="M441" s="21"/>
      <c r="N441" s="21"/>
      <c r="O441" s="21"/>
      <c r="P441" s="21"/>
      <c r="Q441" s="21"/>
      <c r="R441" s="21"/>
      <c r="S441" s="21"/>
      <c r="T441" s="21"/>
      <c r="U441" s="21"/>
      <c r="V441" s="21"/>
      <c r="W441" s="21"/>
      <c r="X441" s="20"/>
      <c r="Y441" s="22" t="str">
        <f aca="false">IF(COUNTIF($F441:$J441,"Yes")+COUNTIF($F441:$J441,"No")=0,"",COUNTIF($F441:$J441,"Yes")/(COUNTIF($F441:$J441,"Yes")+COUNTIF($F441:$J441,"No")))</f>
        <v/>
      </c>
      <c r="Z441" s="22" t="str">
        <f aca="false">IF(COUNTIF($L441:$Q441,"Yes")+COUNTIF($L441:$Q441,"No")=0,"",COUNTIF($L441:$Q441,"Yes")/(COUNTIF($L441:$Q441,"Yes")+COUNTIF($L441:$Q441,"No")))</f>
        <v/>
      </c>
      <c r="AA441" s="22" t="str">
        <f aca="false">IF(COUNTIF($S441:$V441,"Yes")+COUNTIF($S441:$V441,"No")=0,"",COUNTIF($S441:$V441,"Yes")/(COUNTIF($S441:$V441,"Yes")+COUNTIF($S441:$V441,"No")))</f>
        <v/>
      </c>
      <c r="AB441" s="22" t="str">
        <f aca="false">IF(OR($C441="",IF($Y441="",0,WeightCX)+IF($Z441="",0,WeightIR)+IF($AA441="",0,WeightIN)=0),"",IF($AD441="Yes",0,(IF($Y441="",0,WeightCX*$Y441)+IF($Z441="",0,WeightIR*$Z441)+IF($AA441="",0,WeightIN*$AA441))/(IF($Y441="",0,WeightCX)+IF($Z441="",0,WeightIR)+IF($AA441="",0,WeightIN))))</f>
        <v/>
      </c>
      <c r="AC441" s="23" t="str">
        <f aca="false">IF($AB441="","",IF($AB441&gt;=BandExceeds,"Exceeds",IF($AB441&gt;=BandMeets,"Meets",IF($AB441&gt;=BandNI,"Needs improvement","Unsatisfactory"))))</f>
        <v/>
      </c>
      <c r="AD441" s="24" t="str">
        <f aca="false">IF($C441="","",IF(OR($K441="Yes",$R441="Yes",$W441="Yes"),"Yes","No"))</f>
        <v/>
      </c>
    </row>
    <row r="442" customFormat="false" ht="15" hidden="false" customHeight="false" outlineLevel="0" collapsed="false">
      <c r="A442" s="19"/>
      <c r="B442" s="20"/>
      <c r="C442" s="20"/>
      <c r="D442" s="20"/>
      <c r="E442" s="20"/>
      <c r="F442" s="21"/>
      <c r="G442" s="21"/>
      <c r="H442" s="21"/>
      <c r="I442" s="21"/>
      <c r="J442" s="21"/>
      <c r="K442" s="21"/>
      <c r="L442" s="21"/>
      <c r="M442" s="21"/>
      <c r="N442" s="21"/>
      <c r="O442" s="21"/>
      <c r="P442" s="21"/>
      <c r="Q442" s="21"/>
      <c r="R442" s="21"/>
      <c r="S442" s="21"/>
      <c r="T442" s="21"/>
      <c r="U442" s="21"/>
      <c r="V442" s="21"/>
      <c r="W442" s="21"/>
      <c r="X442" s="20"/>
      <c r="Y442" s="22" t="str">
        <f aca="false">IF(COUNTIF($F442:$J442,"Yes")+COUNTIF($F442:$J442,"No")=0,"",COUNTIF($F442:$J442,"Yes")/(COUNTIF($F442:$J442,"Yes")+COUNTIF($F442:$J442,"No")))</f>
        <v/>
      </c>
      <c r="Z442" s="22" t="str">
        <f aca="false">IF(COUNTIF($L442:$Q442,"Yes")+COUNTIF($L442:$Q442,"No")=0,"",COUNTIF($L442:$Q442,"Yes")/(COUNTIF($L442:$Q442,"Yes")+COUNTIF($L442:$Q442,"No")))</f>
        <v/>
      </c>
      <c r="AA442" s="22" t="str">
        <f aca="false">IF(COUNTIF($S442:$V442,"Yes")+COUNTIF($S442:$V442,"No")=0,"",COUNTIF($S442:$V442,"Yes")/(COUNTIF($S442:$V442,"Yes")+COUNTIF($S442:$V442,"No")))</f>
        <v/>
      </c>
      <c r="AB442" s="22" t="str">
        <f aca="false">IF(OR($C442="",IF($Y442="",0,WeightCX)+IF($Z442="",0,WeightIR)+IF($AA442="",0,WeightIN)=0),"",IF($AD442="Yes",0,(IF($Y442="",0,WeightCX*$Y442)+IF($Z442="",0,WeightIR*$Z442)+IF($AA442="",0,WeightIN*$AA442))/(IF($Y442="",0,WeightCX)+IF($Z442="",0,WeightIR)+IF($AA442="",0,WeightIN))))</f>
        <v/>
      </c>
      <c r="AC442" s="23" t="str">
        <f aca="false">IF($AB442="","",IF($AB442&gt;=BandExceeds,"Exceeds",IF($AB442&gt;=BandMeets,"Meets",IF($AB442&gt;=BandNI,"Needs improvement","Unsatisfactory"))))</f>
        <v/>
      </c>
      <c r="AD442" s="24" t="str">
        <f aca="false">IF($C442="","",IF(OR($K442="Yes",$R442="Yes",$W442="Yes"),"Yes","No"))</f>
        <v/>
      </c>
    </row>
    <row r="443" customFormat="false" ht="15" hidden="false" customHeight="false" outlineLevel="0" collapsed="false">
      <c r="A443" s="19"/>
      <c r="B443" s="20"/>
      <c r="C443" s="20"/>
      <c r="D443" s="20"/>
      <c r="E443" s="20"/>
      <c r="F443" s="21"/>
      <c r="G443" s="21"/>
      <c r="H443" s="21"/>
      <c r="I443" s="21"/>
      <c r="J443" s="21"/>
      <c r="K443" s="21"/>
      <c r="L443" s="21"/>
      <c r="M443" s="21"/>
      <c r="N443" s="21"/>
      <c r="O443" s="21"/>
      <c r="P443" s="21"/>
      <c r="Q443" s="21"/>
      <c r="R443" s="21"/>
      <c r="S443" s="21"/>
      <c r="T443" s="21"/>
      <c r="U443" s="21"/>
      <c r="V443" s="21"/>
      <c r="W443" s="21"/>
      <c r="X443" s="20"/>
      <c r="Y443" s="22" t="str">
        <f aca="false">IF(COUNTIF($F443:$J443,"Yes")+COUNTIF($F443:$J443,"No")=0,"",COUNTIF($F443:$J443,"Yes")/(COUNTIF($F443:$J443,"Yes")+COUNTIF($F443:$J443,"No")))</f>
        <v/>
      </c>
      <c r="Z443" s="22" t="str">
        <f aca="false">IF(COUNTIF($L443:$Q443,"Yes")+COUNTIF($L443:$Q443,"No")=0,"",COUNTIF($L443:$Q443,"Yes")/(COUNTIF($L443:$Q443,"Yes")+COUNTIF($L443:$Q443,"No")))</f>
        <v/>
      </c>
      <c r="AA443" s="22" t="str">
        <f aca="false">IF(COUNTIF($S443:$V443,"Yes")+COUNTIF($S443:$V443,"No")=0,"",COUNTIF($S443:$V443,"Yes")/(COUNTIF($S443:$V443,"Yes")+COUNTIF($S443:$V443,"No")))</f>
        <v/>
      </c>
      <c r="AB443" s="22" t="str">
        <f aca="false">IF(OR($C443="",IF($Y443="",0,WeightCX)+IF($Z443="",0,WeightIR)+IF($AA443="",0,WeightIN)=0),"",IF($AD443="Yes",0,(IF($Y443="",0,WeightCX*$Y443)+IF($Z443="",0,WeightIR*$Z443)+IF($AA443="",0,WeightIN*$AA443))/(IF($Y443="",0,WeightCX)+IF($Z443="",0,WeightIR)+IF($AA443="",0,WeightIN))))</f>
        <v/>
      </c>
      <c r="AC443" s="23" t="str">
        <f aca="false">IF($AB443="","",IF($AB443&gt;=BandExceeds,"Exceeds",IF($AB443&gt;=BandMeets,"Meets",IF($AB443&gt;=BandNI,"Needs improvement","Unsatisfactory"))))</f>
        <v/>
      </c>
      <c r="AD443" s="24" t="str">
        <f aca="false">IF($C443="","",IF(OR($K443="Yes",$R443="Yes",$W443="Yes"),"Yes","No"))</f>
        <v/>
      </c>
    </row>
    <row r="444" customFormat="false" ht="15" hidden="false" customHeight="false" outlineLevel="0" collapsed="false">
      <c r="A444" s="19"/>
      <c r="B444" s="20"/>
      <c r="C444" s="20"/>
      <c r="D444" s="20"/>
      <c r="E444" s="20"/>
      <c r="F444" s="21"/>
      <c r="G444" s="21"/>
      <c r="H444" s="21"/>
      <c r="I444" s="21"/>
      <c r="J444" s="21"/>
      <c r="K444" s="21"/>
      <c r="L444" s="21"/>
      <c r="M444" s="21"/>
      <c r="N444" s="21"/>
      <c r="O444" s="21"/>
      <c r="P444" s="21"/>
      <c r="Q444" s="21"/>
      <c r="R444" s="21"/>
      <c r="S444" s="21"/>
      <c r="T444" s="21"/>
      <c r="U444" s="21"/>
      <c r="V444" s="21"/>
      <c r="W444" s="21"/>
      <c r="X444" s="20"/>
      <c r="Y444" s="22" t="str">
        <f aca="false">IF(COUNTIF($F444:$J444,"Yes")+COUNTIF($F444:$J444,"No")=0,"",COUNTIF($F444:$J444,"Yes")/(COUNTIF($F444:$J444,"Yes")+COUNTIF($F444:$J444,"No")))</f>
        <v/>
      </c>
      <c r="Z444" s="22" t="str">
        <f aca="false">IF(COUNTIF($L444:$Q444,"Yes")+COUNTIF($L444:$Q444,"No")=0,"",COUNTIF($L444:$Q444,"Yes")/(COUNTIF($L444:$Q444,"Yes")+COUNTIF($L444:$Q444,"No")))</f>
        <v/>
      </c>
      <c r="AA444" s="22" t="str">
        <f aca="false">IF(COUNTIF($S444:$V444,"Yes")+COUNTIF($S444:$V444,"No")=0,"",COUNTIF($S444:$V444,"Yes")/(COUNTIF($S444:$V444,"Yes")+COUNTIF($S444:$V444,"No")))</f>
        <v/>
      </c>
      <c r="AB444" s="22" t="str">
        <f aca="false">IF(OR($C444="",IF($Y444="",0,WeightCX)+IF($Z444="",0,WeightIR)+IF($AA444="",0,WeightIN)=0),"",IF($AD444="Yes",0,(IF($Y444="",0,WeightCX*$Y444)+IF($Z444="",0,WeightIR*$Z444)+IF($AA444="",0,WeightIN*$AA444))/(IF($Y444="",0,WeightCX)+IF($Z444="",0,WeightIR)+IF($AA444="",0,WeightIN))))</f>
        <v/>
      </c>
      <c r="AC444" s="23" t="str">
        <f aca="false">IF($AB444="","",IF($AB444&gt;=BandExceeds,"Exceeds",IF($AB444&gt;=BandMeets,"Meets",IF($AB444&gt;=BandNI,"Needs improvement","Unsatisfactory"))))</f>
        <v/>
      </c>
      <c r="AD444" s="24" t="str">
        <f aca="false">IF($C444="","",IF(OR($K444="Yes",$R444="Yes",$W444="Yes"),"Yes","No"))</f>
        <v/>
      </c>
    </row>
    <row r="445" customFormat="false" ht="15" hidden="false" customHeight="false" outlineLevel="0" collapsed="false">
      <c r="A445" s="19"/>
      <c r="B445" s="20"/>
      <c r="C445" s="20"/>
      <c r="D445" s="20"/>
      <c r="E445" s="20"/>
      <c r="F445" s="21"/>
      <c r="G445" s="21"/>
      <c r="H445" s="21"/>
      <c r="I445" s="21"/>
      <c r="J445" s="21"/>
      <c r="K445" s="21"/>
      <c r="L445" s="21"/>
      <c r="M445" s="21"/>
      <c r="N445" s="21"/>
      <c r="O445" s="21"/>
      <c r="P445" s="21"/>
      <c r="Q445" s="21"/>
      <c r="R445" s="21"/>
      <c r="S445" s="21"/>
      <c r="T445" s="21"/>
      <c r="U445" s="21"/>
      <c r="V445" s="21"/>
      <c r="W445" s="21"/>
      <c r="X445" s="20"/>
      <c r="Y445" s="22" t="str">
        <f aca="false">IF(COUNTIF($F445:$J445,"Yes")+COUNTIF($F445:$J445,"No")=0,"",COUNTIF($F445:$J445,"Yes")/(COUNTIF($F445:$J445,"Yes")+COUNTIF($F445:$J445,"No")))</f>
        <v/>
      </c>
      <c r="Z445" s="22" t="str">
        <f aca="false">IF(COUNTIF($L445:$Q445,"Yes")+COUNTIF($L445:$Q445,"No")=0,"",COUNTIF($L445:$Q445,"Yes")/(COUNTIF($L445:$Q445,"Yes")+COUNTIF($L445:$Q445,"No")))</f>
        <v/>
      </c>
      <c r="AA445" s="22" t="str">
        <f aca="false">IF(COUNTIF($S445:$V445,"Yes")+COUNTIF($S445:$V445,"No")=0,"",COUNTIF($S445:$V445,"Yes")/(COUNTIF($S445:$V445,"Yes")+COUNTIF($S445:$V445,"No")))</f>
        <v/>
      </c>
      <c r="AB445" s="22" t="str">
        <f aca="false">IF(OR($C445="",IF($Y445="",0,WeightCX)+IF($Z445="",0,WeightIR)+IF($AA445="",0,WeightIN)=0),"",IF($AD445="Yes",0,(IF($Y445="",0,WeightCX*$Y445)+IF($Z445="",0,WeightIR*$Z445)+IF($AA445="",0,WeightIN*$AA445))/(IF($Y445="",0,WeightCX)+IF($Z445="",0,WeightIR)+IF($AA445="",0,WeightIN))))</f>
        <v/>
      </c>
      <c r="AC445" s="23" t="str">
        <f aca="false">IF($AB445="","",IF($AB445&gt;=BandExceeds,"Exceeds",IF($AB445&gt;=BandMeets,"Meets",IF($AB445&gt;=BandNI,"Needs improvement","Unsatisfactory"))))</f>
        <v/>
      </c>
      <c r="AD445" s="24" t="str">
        <f aca="false">IF($C445="","",IF(OR($K445="Yes",$R445="Yes",$W445="Yes"),"Yes","No"))</f>
        <v/>
      </c>
    </row>
    <row r="446" customFormat="false" ht="15" hidden="false" customHeight="false" outlineLevel="0" collapsed="false">
      <c r="A446" s="19"/>
      <c r="B446" s="20"/>
      <c r="C446" s="20"/>
      <c r="D446" s="20"/>
      <c r="E446" s="20"/>
      <c r="F446" s="21"/>
      <c r="G446" s="21"/>
      <c r="H446" s="21"/>
      <c r="I446" s="21"/>
      <c r="J446" s="21"/>
      <c r="K446" s="21"/>
      <c r="L446" s="21"/>
      <c r="M446" s="21"/>
      <c r="N446" s="21"/>
      <c r="O446" s="21"/>
      <c r="P446" s="21"/>
      <c r="Q446" s="21"/>
      <c r="R446" s="21"/>
      <c r="S446" s="21"/>
      <c r="T446" s="21"/>
      <c r="U446" s="21"/>
      <c r="V446" s="21"/>
      <c r="W446" s="21"/>
      <c r="X446" s="20"/>
      <c r="Y446" s="22" t="str">
        <f aca="false">IF(COUNTIF($F446:$J446,"Yes")+COUNTIF($F446:$J446,"No")=0,"",COUNTIF($F446:$J446,"Yes")/(COUNTIF($F446:$J446,"Yes")+COUNTIF($F446:$J446,"No")))</f>
        <v/>
      </c>
      <c r="Z446" s="22" t="str">
        <f aca="false">IF(COUNTIF($L446:$Q446,"Yes")+COUNTIF($L446:$Q446,"No")=0,"",COUNTIF($L446:$Q446,"Yes")/(COUNTIF($L446:$Q446,"Yes")+COUNTIF($L446:$Q446,"No")))</f>
        <v/>
      </c>
      <c r="AA446" s="22" t="str">
        <f aca="false">IF(COUNTIF($S446:$V446,"Yes")+COUNTIF($S446:$V446,"No")=0,"",COUNTIF($S446:$V446,"Yes")/(COUNTIF($S446:$V446,"Yes")+COUNTIF($S446:$V446,"No")))</f>
        <v/>
      </c>
      <c r="AB446" s="22" t="str">
        <f aca="false">IF(OR($C446="",IF($Y446="",0,WeightCX)+IF($Z446="",0,WeightIR)+IF($AA446="",0,WeightIN)=0),"",IF($AD446="Yes",0,(IF($Y446="",0,WeightCX*$Y446)+IF($Z446="",0,WeightIR*$Z446)+IF($AA446="",0,WeightIN*$AA446))/(IF($Y446="",0,WeightCX)+IF($Z446="",0,WeightIR)+IF($AA446="",0,WeightIN))))</f>
        <v/>
      </c>
      <c r="AC446" s="23" t="str">
        <f aca="false">IF($AB446="","",IF($AB446&gt;=BandExceeds,"Exceeds",IF($AB446&gt;=BandMeets,"Meets",IF($AB446&gt;=BandNI,"Needs improvement","Unsatisfactory"))))</f>
        <v/>
      </c>
      <c r="AD446" s="24" t="str">
        <f aca="false">IF($C446="","",IF(OR($K446="Yes",$R446="Yes",$W446="Yes"),"Yes","No"))</f>
        <v/>
      </c>
    </row>
    <row r="447" customFormat="false" ht="15" hidden="false" customHeight="false" outlineLevel="0" collapsed="false">
      <c r="A447" s="19"/>
      <c r="B447" s="20"/>
      <c r="C447" s="20"/>
      <c r="D447" s="20"/>
      <c r="E447" s="20"/>
      <c r="F447" s="21"/>
      <c r="G447" s="21"/>
      <c r="H447" s="21"/>
      <c r="I447" s="21"/>
      <c r="J447" s="21"/>
      <c r="K447" s="21"/>
      <c r="L447" s="21"/>
      <c r="M447" s="21"/>
      <c r="N447" s="21"/>
      <c r="O447" s="21"/>
      <c r="P447" s="21"/>
      <c r="Q447" s="21"/>
      <c r="R447" s="21"/>
      <c r="S447" s="21"/>
      <c r="T447" s="21"/>
      <c r="U447" s="21"/>
      <c r="V447" s="21"/>
      <c r="W447" s="21"/>
      <c r="X447" s="20"/>
      <c r="Y447" s="22" t="str">
        <f aca="false">IF(COUNTIF($F447:$J447,"Yes")+COUNTIF($F447:$J447,"No")=0,"",COUNTIF($F447:$J447,"Yes")/(COUNTIF($F447:$J447,"Yes")+COUNTIF($F447:$J447,"No")))</f>
        <v/>
      </c>
      <c r="Z447" s="22" t="str">
        <f aca="false">IF(COUNTIF($L447:$Q447,"Yes")+COUNTIF($L447:$Q447,"No")=0,"",COUNTIF($L447:$Q447,"Yes")/(COUNTIF($L447:$Q447,"Yes")+COUNTIF($L447:$Q447,"No")))</f>
        <v/>
      </c>
      <c r="AA447" s="22" t="str">
        <f aca="false">IF(COUNTIF($S447:$V447,"Yes")+COUNTIF($S447:$V447,"No")=0,"",COUNTIF($S447:$V447,"Yes")/(COUNTIF($S447:$V447,"Yes")+COUNTIF($S447:$V447,"No")))</f>
        <v/>
      </c>
      <c r="AB447" s="22" t="str">
        <f aca="false">IF(OR($C447="",IF($Y447="",0,WeightCX)+IF($Z447="",0,WeightIR)+IF($AA447="",0,WeightIN)=0),"",IF($AD447="Yes",0,(IF($Y447="",0,WeightCX*$Y447)+IF($Z447="",0,WeightIR*$Z447)+IF($AA447="",0,WeightIN*$AA447))/(IF($Y447="",0,WeightCX)+IF($Z447="",0,WeightIR)+IF($AA447="",0,WeightIN))))</f>
        <v/>
      </c>
      <c r="AC447" s="23" t="str">
        <f aca="false">IF($AB447="","",IF($AB447&gt;=BandExceeds,"Exceeds",IF($AB447&gt;=BandMeets,"Meets",IF($AB447&gt;=BandNI,"Needs improvement","Unsatisfactory"))))</f>
        <v/>
      </c>
      <c r="AD447" s="24" t="str">
        <f aca="false">IF($C447="","",IF(OR($K447="Yes",$R447="Yes",$W447="Yes"),"Yes","No"))</f>
        <v/>
      </c>
    </row>
    <row r="448" customFormat="false" ht="15" hidden="false" customHeight="false" outlineLevel="0" collapsed="false">
      <c r="A448" s="19"/>
      <c r="B448" s="20"/>
      <c r="C448" s="20"/>
      <c r="D448" s="20"/>
      <c r="E448" s="20"/>
      <c r="F448" s="21"/>
      <c r="G448" s="21"/>
      <c r="H448" s="21"/>
      <c r="I448" s="21"/>
      <c r="J448" s="21"/>
      <c r="K448" s="21"/>
      <c r="L448" s="21"/>
      <c r="M448" s="21"/>
      <c r="N448" s="21"/>
      <c r="O448" s="21"/>
      <c r="P448" s="21"/>
      <c r="Q448" s="21"/>
      <c r="R448" s="21"/>
      <c r="S448" s="21"/>
      <c r="T448" s="21"/>
      <c r="U448" s="21"/>
      <c r="V448" s="21"/>
      <c r="W448" s="21"/>
      <c r="X448" s="20"/>
      <c r="Y448" s="22" t="str">
        <f aca="false">IF(COUNTIF($F448:$J448,"Yes")+COUNTIF($F448:$J448,"No")=0,"",COUNTIF($F448:$J448,"Yes")/(COUNTIF($F448:$J448,"Yes")+COUNTIF($F448:$J448,"No")))</f>
        <v/>
      </c>
      <c r="Z448" s="22" t="str">
        <f aca="false">IF(COUNTIF($L448:$Q448,"Yes")+COUNTIF($L448:$Q448,"No")=0,"",COUNTIF($L448:$Q448,"Yes")/(COUNTIF($L448:$Q448,"Yes")+COUNTIF($L448:$Q448,"No")))</f>
        <v/>
      </c>
      <c r="AA448" s="22" t="str">
        <f aca="false">IF(COUNTIF($S448:$V448,"Yes")+COUNTIF($S448:$V448,"No")=0,"",COUNTIF($S448:$V448,"Yes")/(COUNTIF($S448:$V448,"Yes")+COUNTIF($S448:$V448,"No")))</f>
        <v/>
      </c>
      <c r="AB448" s="22" t="str">
        <f aca="false">IF(OR($C448="",IF($Y448="",0,WeightCX)+IF($Z448="",0,WeightIR)+IF($AA448="",0,WeightIN)=0),"",IF($AD448="Yes",0,(IF($Y448="",0,WeightCX*$Y448)+IF($Z448="",0,WeightIR*$Z448)+IF($AA448="",0,WeightIN*$AA448))/(IF($Y448="",0,WeightCX)+IF($Z448="",0,WeightIR)+IF($AA448="",0,WeightIN))))</f>
        <v/>
      </c>
      <c r="AC448" s="23" t="str">
        <f aca="false">IF($AB448="","",IF($AB448&gt;=BandExceeds,"Exceeds",IF($AB448&gt;=BandMeets,"Meets",IF($AB448&gt;=BandNI,"Needs improvement","Unsatisfactory"))))</f>
        <v/>
      </c>
      <c r="AD448" s="24" t="str">
        <f aca="false">IF($C448="","",IF(OR($K448="Yes",$R448="Yes",$W448="Yes"),"Yes","No"))</f>
        <v/>
      </c>
    </row>
    <row r="449" customFormat="false" ht="15" hidden="false" customHeight="false" outlineLevel="0" collapsed="false">
      <c r="A449" s="19"/>
      <c r="B449" s="20"/>
      <c r="C449" s="20"/>
      <c r="D449" s="20"/>
      <c r="E449" s="20"/>
      <c r="F449" s="21"/>
      <c r="G449" s="21"/>
      <c r="H449" s="21"/>
      <c r="I449" s="21"/>
      <c r="J449" s="21"/>
      <c r="K449" s="21"/>
      <c r="L449" s="21"/>
      <c r="M449" s="21"/>
      <c r="N449" s="21"/>
      <c r="O449" s="21"/>
      <c r="P449" s="21"/>
      <c r="Q449" s="21"/>
      <c r="R449" s="21"/>
      <c r="S449" s="21"/>
      <c r="T449" s="21"/>
      <c r="U449" s="21"/>
      <c r="V449" s="21"/>
      <c r="W449" s="21"/>
      <c r="X449" s="20"/>
      <c r="Y449" s="22" t="str">
        <f aca="false">IF(COUNTIF($F449:$J449,"Yes")+COUNTIF($F449:$J449,"No")=0,"",COUNTIF($F449:$J449,"Yes")/(COUNTIF($F449:$J449,"Yes")+COUNTIF($F449:$J449,"No")))</f>
        <v/>
      </c>
      <c r="Z449" s="22" t="str">
        <f aca="false">IF(COUNTIF($L449:$Q449,"Yes")+COUNTIF($L449:$Q449,"No")=0,"",COUNTIF($L449:$Q449,"Yes")/(COUNTIF($L449:$Q449,"Yes")+COUNTIF($L449:$Q449,"No")))</f>
        <v/>
      </c>
      <c r="AA449" s="22" t="str">
        <f aca="false">IF(COUNTIF($S449:$V449,"Yes")+COUNTIF($S449:$V449,"No")=0,"",COUNTIF($S449:$V449,"Yes")/(COUNTIF($S449:$V449,"Yes")+COUNTIF($S449:$V449,"No")))</f>
        <v/>
      </c>
      <c r="AB449" s="22" t="str">
        <f aca="false">IF(OR($C449="",IF($Y449="",0,WeightCX)+IF($Z449="",0,WeightIR)+IF($AA449="",0,WeightIN)=0),"",IF($AD449="Yes",0,(IF($Y449="",0,WeightCX*$Y449)+IF($Z449="",0,WeightIR*$Z449)+IF($AA449="",0,WeightIN*$AA449))/(IF($Y449="",0,WeightCX)+IF($Z449="",0,WeightIR)+IF($AA449="",0,WeightIN))))</f>
        <v/>
      </c>
      <c r="AC449" s="23" t="str">
        <f aca="false">IF($AB449="","",IF($AB449&gt;=BandExceeds,"Exceeds",IF($AB449&gt;=BandMeets,"Meets",IF($AB449&gt;=BandNI,"Needs improvement","Unsatisfactory"))))</f>
        <v/>
      </c>
      <c r="AD449" s="24" t="str">
        <f aca="false">IF($C449="","",IF(OR($K449="Yes",$R449="Yes",$W449="Yes"),"Yes","No"))</f>
        <v/>
      </c>
    </row>
    <row r="450" customFormat="false" ht="15" hidden="false" customHeight="false" outlineLevel="0" collapsed="false">
      <c r="A450" s="19"/>
      <c r="B450" s="20"/>
      <c r="C450" s="20"/>
      <c r="D450" s="20"/>
      <c r="E450" s="20"/>
      <c r="F450" s="21"/>
      <c r="G450" s="21"/>
      <c r="H450" s="21"/>
      <c r="I450" s="21"/>
      <c r="J450" s="21"/>
      <c r="K450" s="21"/>
      <c r="L450" s="21"/>
      <c r="M450" s="21"/>
      <c r="N450" s="21"/>
      <c r="O450" s="21"/>
      <c r="P450" s="21"/>
      <c r="Q450" s="21"/>
      <c r="R450" s="21"/>
      <c r="S450" s="21"/>
      <c r="T450" s="21"/>
      <c r="U450" s="21"/>
      <c r="V450" s="21"/>
      <c r="W450" s="21"/>
      <c r="X450" s="20"/>
      <c r="Y450" s="22" t="str">
        <f aca="false">IF(COUNTIF($F450:$J450,"Yes")+COUNTIF($F450:$J450,"No")=0,"",COUNTIF($F450:$J450,"Yes")/(COUNTIF($F450:$J450,"Yes")+COUNTIF($F450:$J450,"No")))</f>
        <v/>
      </c>
      <c r="Z450" s="22" t="str">
        <f aca="false">IF(COUNTIF($L450:$Q450,"Yes")+COUNTIF($L450:$Q450,"No")=0,"",COUNTIF($L450:$Q450,"Yes")/(COUNTIF($L450:$Q450,"Yes")+COUNTIF($L450:$Q450,"No")))</f>
        <v/>
      </c>
      <c r="AA450" s="22" t="str">
        <f aca="false">IF(COUNTIF($S450:$V450,"Yes")+COUNTIF($S450:$V450,"No")=0,"",COUNTIF($S450:$V450,"Yes")/(COUNTIF($S450:$V450,"Yes")+COUNTIF($S450:$V450,"No")))</f>
        <v/>
      </c>
      <c r="AB450" s="22" t="str">
        <f aca="false">IF(OR($C450="",IF($Y450="",0,WeightCX)+IF($Z450="",0,WeightIR)+IF($AA450="",0,WeightIN)=0),"",IF($AD450="Yes",0,(IF($Y450="",0,WeightCX*$Y450)+IF($Z450="",0,WeightIR*$Z450)+IF($AA450="",0,WeightIN*$AA450))/(IF($Y450="",0,WeightCX)+IF($Z450="",0,WeightIR)+IF($AA450="",0,WeightIN))))</f>
        <v/>
      </c>
      <c r="AC450" s="23" t="str">
        <f aca="false">IF($AB450="","",IF($AB450&gt;=BandExceeds,"Exceeds",IF($AB450&gt;=BandMeets,"Meets",IF($AB450&gt;=BandNI,"Needs improvement","Unsatisfactory"))))</f>
        <v/>
      </c>
      <c r="AD450" s="24" t="str">
        <f aca="false">IF($C450="","",IF(OR($K450="Yes",$R450="Yes",$W450="Yes"),"Yes","No"))</f>
        <v/>
      </c>
    </row>
    <row r="451" customFormat="false" ht="15" hidden="false" customHeight="false" outlineLevel="0" collapsed="false">
      <c r="A451" s="19"/>
      <c r="B451" s="20"/>
      <c r="C451" s="20"/>
      <c r="D451" s="20"/>
      <c r="E451" s="20"/>
      <c r="F451" s="21"/>
      <c r="G451" s="21"/>
      <c r="H451" s="21"/>
      <c r="I451" s="21"/>
      <c r="J451" s="21"/>
      <c r="K451" s="21"/>
      <c r="L451" s="21"/>
      <c r="M451" s="21"/>
      <c r="N451" s="21"/>
      <c r="O451" s="21"/>
      <c r="P451" s="21"/>
      <c r="Q451" s="21"/>
      <c r="R451" s="21"/>
      <c r="S451" s="21"/>
      <c r="T451" s="21"/>
      <c r="U451" s="21"/>
      <c r="V451" s="21"/>
      <c r="W451" s="21"/>
      <c r="X451" s="20"/>
      <c r="Y451" s="22" t="str">
        <f aca="false">IF(COUNTIF($F451:$J451,"Yes")+COUNTIF($F451:$J451,"No")=0,"",COUNTIF($F451:$J451,"Yes")/(COUNTIF($F451:$J451,"Yes")+COUNTIF($F451:$J451,"No")))</f>
        <v/>
      </c>
      <c r="Z451" s="22" t="str">
        <f aca="false">IF(COUNTIF($L451:$Q451,"Yes")+COUNTIF($L451:$Q451,"No")=0,"",COUNTIF($L451:$Q451,"Yes")/(COUNTIF($L451:$Q451,"Yes")+COUNTIF($L451:$Q451,"No")))</f>
        <v/>
      </c>
      <c r="AA451" s="22" t="str">
        <f aca="false">IF(COUNTIF($S451:$V451,"Yes")+COUNTIF($S451:$V451,"No")=0,"",COUNTIF($S451:$V451,"Yes")/(COUNTIF($S451:$V451,"Yes")+COUNTIF($S451:$V451,"No")))</f>
        <v/>
      </c>
      <c r="AB451" s="22" t="str">
        <f aca="false">IF(OR($C451="",IF($Y451="",0,WeightCX)+IF($Z451="",0,WeightIR)+IF($AA451="",0,WeightIN)=0),"",IF($AD451="Yes",0,(IF($Y451="",0,WeightCX*$Y451)+IF($Z451="",0,WeightIR*$Z451)+IF($AA451="",0,WeightIN*$AA451))/(IF($Y451="",0,WeightCX)+IF($Z451="",0,WeightIR)+IF($AA451="",0,WeightIN))))</f>
        <v/>
      </c>
      <c r="AC451" s="23" t="str">
        <f aca="false">IF($AB451="","",IF($AB451&gt;=BandExceeds,"Exceeds",IF($AB451&gt;=BandMeets,"Meets",IF($AB451&gt;=BandNI,"Needs improvement","Unsatisfactory"))))</f>
        <v/>
      </c>
      <c r="AD451" s="24" t="str">
        <f aca="false">IF($C451="","",IF(OR($K451="Yes",$R451="Yes",$W451="Yes"),"Yes","No"))</f>
        <v/>
      </c>
    </row>
    <row r="452" customFormat="false" ht="15" hidden="false" customHeight="false" outlineLevel="0" collapsed="false">
      <c r="A452" s="19"/>
      <c r="B452" s="20"/>
      <c r="C452" s="20"/>
      <c r="D452" s="20"/>
      <c r="E452" s="20"/>
      <c r="F452" s="21"/>
      <c r="G452" s="21"/>
      <c r="H452" s="21"/>
      <c r="I452" s="21"/>
      <c r="J452" s="21"/>
      <c r="K452" s="21"/>
      <c r="L452" s="21"/>
      <c r="M452" s="21"/>
      <c r="N452" s="21"/>
      <c r="O452" s="21"/>
      <c r="P452" s="21"/>
      <c r="Q452" s="21"/>
      <c r="R452" s="21"/>
      <c r="S452" s="21"/>
      <c r="T452" s="21"/>
      <c r="U452" s="21"/>
      <c r="V452" s="21"/>
      <c r="W452" s="21"/>
      <c r="X452" s="20"/>
      <c r="Y452" s="22" t="str">
        <f aca="false">IF(COUNTIF($F452:$J452,"Yes")+COUNTIF($F452:$J452,"No")=0,"",COUNTIF($F452:$J452,"Yes")/(COUNTIF($F452:$J452,"Yes")+COUNTIF($F452:$J452,"No")))</f>
        <v/>
      </c>
      <c r="Z452" s="22" t="str">
        <f aca="false">IF(COUNTIF($L452:$Q452,"Yes")+COUNTIF($L452:$Q452,"No")=0,"",COUNTIF($L452:$Q452,"Yes")/(COUNTIF($L452:$Q452,"Yes")+COUNTIF($L452:$Q452,"No")))</f>
        <v/>
      </c>
      <c r="AA452" s="22" t="str">
        <f aca="false">IF(COUNTIF($S452:$V452,"Yes")+COUNTIF($S452:$V452,"No")=0,"",COUNTIF($S452:$V452,"Yes")/(COUNTIF($S452:$V452,"Yes")+COUNTIF($S452:$V452,"No")))</f>
        <v/>
      </c>
      <c r="AB452" s="22" t="str">
        <f aca="false">IF(OR($C452="",IF($Y452="",0,WeightCX)+IF($Z452="",0,WeightIR)+IF($AA452="",0,WeightIN)=0),"",IF($AD452="Yes",0,(IF($Y452="",0,WeightCX*$Y452)+IF($Z452="",0,WeightIR*$Z452)+IF($AA452="",0,WeightIN*$AA452))/(IF($Y452="",0,WeightCX)+IF($Z452="",0,WeightIR)+IF($AA452="",0,WeightIN))))</f>
        <v/>
      </c>
      <c r="AC452" s="23" t="str">
        <f aca="false">IF($AB452="","",IF($AB452&gt;=BandExceeds,"Exceeds",IF($AB452&gt;=BandMeets,"Meets",IF($AB452&gt;=BandNI,"Needs improvement","Unsatisfactory"))))</f>
        <v/>
      </c>
      <c r="AD452" s="24" t="str">
        <f aca="false">IF($C452="","",IF(OR($K452="Yes",$R452="Yes",$W452="Yes"),"Yes","No"))</f>
        <v/>
      </c>
    </row>
    <row r="453" customFormat="false" ht="15" hidden="false" customHeight="false" outlineLevel="0" collapsed="false">
      <c r="A453" s="19"/>
      <c r="B453" s="20"/>
      <c r="C453" s="20"/>
      <c r="D453" s="20"/>
      <c r="E453" s="20"/>
      <c r="F453" s="21"/>
      <c r="G453" s="21"/>
      <c r="H453" s="21"/>
      <c r="I453" s="21"/>
      <c r="J453" s="21"/>
      <c r="K453" s="21"/>
      <c r="L453" s="21"/>
      <c r="M453" s="21"/>
      <c r="N453" s="21"/>
      <c r="O453" s="21"/>
      <c r="P453" s="21"/>
      <c r="Q453" s="21"/>
      <c r="R453" s="21"/>
      <c r="S453" s="21"/>
      <c r="T453" s="21"/>
      <c r="U453" s="21"/>
      <c r="V453" s="21"/>
      <c r="W453" s="21"/>
      <c r="X453" s="20"/>
      <c r="Y453" s="22" t="str">
        <f aca="false">IF(COUNTIF($F453:$J453,"Yes")+COUNTIF($F453:$J453,"No")=0,"",COUNTIF($F453:$J453,"Yes")/(COUNTIF($F453:$J453,"Yes")+COUNTIF($F453:$J453,"No")))</f>
        <v/>
      </c>
      <c r="Z453" s="22" t="str">
        <f aca="false">IF(COUNTIF($L453:$Q453,"Yes")+COUNTIF($L453:$Q453,"No")=0,"",COUNTIF($L453:$Q453,"Yes")/(COUNTIF($L453:$Q453,"Yes")+COUNTIF($L453:$Q453,"No")))</f>
        <v/>
      </c>
      <c r="AA453" s="22" t="str">
        <f aca="false">IF(COUNTIF($S453:$V453,"Yes")+COUNTIF($S453:$V453,"No")=0,"",COUNTIF($S453:$V453,"Yes")/(COUNTIF($S453:$V453,"Yes")+COUNTIF($S453:$V453,"No")))</f>
        <v/>
      </c>
      <c r="AB453" s="22" t="str">
        <f aca="false">IF(OR($C453="",IF($Y453="",0,WeightCX)+IF($Z453="",0,WeightIR)+IF($AA453="",0,WeightIN)=0),"",IF($AD453="Yes",0,(IF($Y453="",0,WeightCX*$Y453)+IF($Z453="",0,WeightIR*$Z453)+IF($AA453="",0,WeightIN*$AA453))/(IF($Y453="",0,WeightCX)+IF($Z453="",0,WeightIR)+IF($AA453="",0,WeightIN))))</f>
        <v/>
      </c>
      <c r="AC453" s="23" t="str">
        <f aca="false">IF($AB453="","",IF($AB453&gt;=BandExceeds,"Exceeds",IF($AB453&gt;=BandMeets,"Meets",IF($AB453&gt;=BandNI,"Needs improvement","Unsatisfactory"))))</f>
        <v/>
      </c>
      <c r="AD453" s="24" t="str">
        <f aca="false">IF($C453="","",IF(OR($K453="Yes",$R453="Yes",$W453="Yes"),"Yes","No"))</f>
        <v/>
      </c>
    </row>
    <row r="454" customFormat="false" ht="15" hidden="false" customHeight="false" outlineLevel="0" collapsed="false">
      <c r="A454" s="19"/>
      <c r="B454" s="20"/>
      <c r="C454" s="20"/>
      <c r="D454" s="20"/>
      <c r="E454" s="20"/>
      <c r="F454" s="21"/>
      <c r="G454" s="21"/>
      <c r="H454" s="21"/>
      <c r="I454" s="21"/>
      <c r="J454" s="21"/>
      <c r="K454" s="21"/>
      <c r="L454" s="21"/>
      <c r="M454" s="21"/>
      <c r="N454" s="21"/>
      <c r="O454" s="21"/>
      <c r="P454" s="21"/>
      <c r="Q454" s="21"/>
      <c r="R454" s="21"/>
      <c r="S454" s="21"/>
      <c r="T454" s="21"/>
      <c r="U454" s="21"/>
      <c r="V454" s="21"/>
      <c r="W454" s="21"/>
      <c r="X454" s="20"/>
      <c r="Y454" s="22" t="str">
        <f aca="false">IF(COUNTIF($F454:$J454,"Yes")+COUNTIF($F454:$J454,"No")=0,"",COUNTIF($F454:$J454,"Yes")/(COUNTIF($F454:$J454,"Yes")+COUNTIF($F454:$J454,"No")))</f>
        <v/>
      </c>
      <c r="Z454" s="22" t="str">
        <f aca="false">IF(COUNTIF($L454:$Q454,"Yes")+COUNTIF($L454:$Q454,"No")=0,"",COUNTIF($L454:$Q454,"Yes")/(COUNTIF($L454:$Q454,"Yes")+COUNTIF($L454:$Q454,"No")))</f>
        <v/>
      </c>
      <c r="AA454" s="22" t="str">
        <f aca="false">IF(COUNTIF($S454:$V454,"Yes")+COUNTIF($S454:$V454,"No")=0,"",COUNTIF($S454:$V454,"Yes")/(COUNTIF($S454:$V454,"Yes")+COUNTIF($S454:$V454,"No")))</f>
        <v/>
      </c>
      <c r="AB454" s="22" t="str">
        <f aca="false">IF(OR($C454="",IF($Y454="",0,WeightCX)+IF($Z454="",0,WeightIR)+IF($AA454="",0,WeightIN)=0),"",IF($AD454="Yes",0,(IF($Y454="",0,WeightCX*$Y454)+IF($Z454="",0,WeightIR*$Z454)+IF($AA454="",0,WeightIN*$AA454))/(IF($Y454="",0,WeightCX)+IF($Z454="",0,WeightIR)+IF($AA454="",0,WeightIN))))</f>
        <v/>
      </c>
      <c r="AC454" s="23" t="str">
        <f aca="false">IF($AB454="","",IF($AB454&gt;=BandExceeds,"Exceeds",IF($AB454&gt;=BandMeets,"Meets",IF($AB454&gt;=BandNI,"Needs improvement","Unsatisfactory"))))</f>
        <v/>
      </c>
      <c r="AD454" s="24" t="str">
        <f aca="false">IF($C454="","",IF(OR($K454="Yes",$R454="Yes",$W454="Yes"),"Yes","No"))</f>
        <v/>
      </c>
    </row>
    <row r="455" customFormat="false" ht="15" hidden="false" customHeight="false" outlineLevel="0" collapsed="false">
      <c r="A455" s="19"/>
      <c r="B455" s="20"/>
      <c r="C455" s="20"/>
      <c r="D455" s="20"/>
      <c r="E455" s="20"/>
      <c r="F455" s="21"/>
      <c r="G455" s="21"/>
      <c r="H455" s="21"/>
      <c r="I455" s="21"/>
      <c r="J455" s="21"/>
      <c r="K455" s="21"/>
      <c r="L455" s="21"/>
      <c r="M455" s="21"/>
      <c r="N455" s="21"/>
      <c r="O455" s="21"/>
      <c r="P455" s="21"/>
      <c r="Q455" s="21"/>
      <c r="R455" s="21"/>
      <c r="S455" s="21"/>
      <c r="T455" s="21"/>
      <c r="U455" s="21"/>
      <c r="V455" s="21"/>
      <c r="W455" s="21"/>
      <c r="X455" s="20"/>
      <c r="Y455" s="22" t="str">
        <f aca="false">IF(COUNTIF($F455:$J455,"Yes")+COUNTIF($F455:$J455,"No")=0,"",COUNTIF($F455:$J455,"Yes")/(COUNTIF($F455:$J455,"Yes")+COUNTIF($F455:$J455,"No")))</f>
        <v/>
      </c>
      <c r="Z455" s="22" t="str">
        <f aca="false">IF(COUNTIF($L455:$Q455,"Yes")+COUNTIF($L455:$Q455,"No")=0,"",COUNTIF($L455:$Q455,"Yes")/(COUNTIF($L455:$Q455,"Yes")+COUNTIF($L455:$Q455,"No")))</f>
        <v/>
      </c>
      <c r="AA455" s="22" t="str">
        <f aca="false">IF(COUNTIF($S455:$V455,"Yes")+COUNTIF($S455:$V455,"No")=0,"",COUNTIF($S455:$V455,"Yes")/(COUNTIF($S455:$V455,"Yes")+COUNTIF($S455:$V455,"No")))</f>
        <v/>
      </c>
      <c r="AB455" s="22" t="str">
        <f aca="false">IF(OR($C455="",IF($Y455="",0,WeightCX)+IF($Z455="",0,WeightIR)+IF($AA455="",0,WeightIN)=0),"",IF($AD455="Yes",0,(IF($Y455="",0,WeightCX*$Y455)+IF($Z455="",0,WeightIR*$Z455)+IF($AA455="",0,WeightIN*$AA455))/(IF($Y455="",0,WeightCX)+IF($Z455="",0,WeightIR)+IF($AA455="",0,WeightIN))))</f>
        <v/>
      </c>
      <c r="AC455" s="23" t="str">
        <f aca="false">IF($AB455="","",IF($AB455&gt;=BandExceeds,"Exceeds",IF($AB455&gt;=BandMeets,"Meets",IF($AB455&gt;=BandNI,"Needs improvement","Unsatisfactory"))))</f>
        <v/>
      </c>
      <c r="AD455" s="24" t="str">
        <f aca="false">IF($C455="","",IF(OR($K455="Yes",$R455="Yes",$W455="Yes"),"Yes","No"))</f>
        <v/>
      </c>
    </row>
    <row r="456" customFormat="false" ht="15" hidden="false" customHeight="false" outlineLevel="0" collapsed="false">
      <c r="A456" s="19"/>
      <c r="B456" s="20"/>
      <c r="C456" s="20"/>
      <c r="D456" s="20"/>
      <c r="E456" s="20"/>
      <c r="F456" s="21"/>
      <c r="G456" s="21"/>
      <c r="H456" s="21"/>
      <c r="I456" s="21"/>
      <c r="J456" s="21"/>
      <c r="K456" s="21"/>
      <c r="L456" s="21"/>
      <c r="M456" s="21"/>
      <c r="N456" s="21"/>
      <c r="O456" s="21"/>
      <c r="P456" s="21"/>
      <c r="Q456" s="21"/>
      <c r="R456" s="21"/>
      <c r="S456" s="21"/>
      <c r="T456" s="21"/>
      <c r="U456" s="21"/>
      <c r="V456" s="21"/>
      <c r="W456" s="21"/>
      <c r="X456" s="20"/>
      <c r="Y456" s="22" t="str">
        <f aca="false">IF(COUNTIF($F456:$J456,"Yes")+COUNTIF($F456:$J456,"No")=0,"",COUNTIF($F456:$J456,"Yes")/(COUNTIF($F456:$J456,"Yes")+COUNTIF($F456:$J456,"No")))</f>
        <v/>
      </c>
      <c r="Z456" s="22" t="str">
        <f aca="false">IF(COUNTIF($L456:$Q456,"Yes")+COUNTIF($L456:$Q456,"No")=0,"",COUNTIF($L456:$Q456,"Yes")/(COUNTIF($L456:$Q456,"Yes")+COUNTIF($L456:$Q456,"No")))</f>
        <v/>
      </c>
      <c r="AA456" s="22" t="str">
        <f aca="false">IF(COUNTIF($S456:$V456,"Yes")+COUNTIF($S456:$V456,"No")=0,"",COUNTIF($S456:$V456,"Yes")/(COUNTIF($S456:$V456,"Yes")+COUNTIF($S456:$V456,"No")))</f>
        <v/>
      </c>
      <c r="AB456" s="22" t="str">
        <f aca="false">IF(OR($C456="",IF($Y456="",0,WeightCX)+IF($Z456="",0,WeightIR)+IF($AA456="",0,WeightIN)=0),"",IF($AD456="Yes",0,(IF($Y456="",0,WeightCX*$Y456)+IF($Z456="",0,WeightIR*$Z456)+IF($AA456="",0,WeightIN*$AA456))/(IF($Y456="",0,WeightCX)+IF($Z456="",0,WeightIR)+IF($AA456="",0,WeightIN))))</f>
        <v/>
      </c>
      <c r="AC456" s="23" t="str">
        <f aca="false">IF($AB456="","",IF($AB456&gt;=BandExceeds,"Exceeds",IF($AB456&gt;=BandMeets,"Meets",IF($AB456&gt;=BandNI,"Needs improvement","Unsatisfactory"))))</f>
        <v/>
      </c>
      <c r="AD456" s="24" t="str">
        <f aca="false">IF($C456="","",IF(OR($K456="Yes",$R456="Yes",$W456="Yes"),"Yes","No"))</f>
        <v/>
      </c>
    </row>
    <row r="457" customFormat="false" ht="15" hidden="false" customHeight="false" outlineLevel="0" collapsed="false">
      <c r="A457" s="19"/>
      <c r="B457" s="20"/>
      <c r="C457" s="20"/>
      <c r="D457" s="20"/>
      <c r="E457" s="20"/>
      <c r="F457" s="21"/>
      <c r="G457" s="21"/>
      <c r="H457" s="21"/>
      <c r="I457" s="21"/>
      <c r="J457" s="21"/>
      <c r="K457" s="21"/>
      <c r="L457" s="21"/>
      <c r="M457" s="21"/>
      <c r="N457" s="21"/>
      <c r="O457" s="21"/>
      <c r="P457" s="21"/>
      <c r="Q457" s="21"/>
      <c r="R457" s="21"/>
      <c r="S457" s="21"/>
      <c r="T457" s="21"/>
      <c r="U457" s="21"/>
      <c r="V457" s="21"/>
      <c r="W457" s="21"/>
      <c r="X457" s="20"/>
      <c r="Y457" s="22" t="str">
        <f aca="false">IF(COUNTIF($F457:$J457,"Yes")+COUNTIF($F457:$J457,"No")=0,"",COUNTIF($F457:$J457,"Yes")/(COUNTIF($F457:$J457,"Yes")+COUNTIF($F457:$J457,"No")))</f>
        <v/>
      </c>
      <c r="Z457" s="22" t="str">
        <f aca="false">IF(COUNTIF($L457:$Q457,"Yes")+COUNTIF($L457:$Q457,"No")=0,"",COUNTIF($L457:$Q457,"Yes")/(COUNTIF($L457:$Q457,"Yes")+COUNTIF($L457:$Q457,"No")))</f>
        <v/>
      </c>
      <c r="AA457" s="22" t="str">
        <f aca="false">IF(COUNTIF($S457:$V457,"Yes")+COUNTIF($S457:$V457,"No")=0,"",COUNTIF($S457:$V457,"Yes")/(COUNTIF($S457:$V457,"Yes")+COUNTIF($S457:$V457,"No")))</f>
        <v/>
      </c>
      <c r="AB457" s="22" t="str">
        <f aca="false">IF(OR($C457="",IF($Y457="",0,WeightCX)+IF($Z457="",0,WeightIR)+IF($AA457="",0,WeightIN)=0),"",IF($AD457="Yes",0,(IF($Y457="",0,WeightCX*$Y457)+IF($Z457="",0,WeightIR*$Z457)+IF($AA457="",0,WeightIN*$AA457))/(IF($Y457="",0,WeightCX)+IF($Z457="",0,WeightIR)+IF($AA457="",0,WeightIN))))</f>
        <v/>
      </c>
      <c r="AC457" s="23" t="str">
        <f aca="false">IF($AB457="","",IF($AB457&gt;=BandExceeds,"Exceeds",IF($AB457&gt;=BandMeets,"Meets",IF($AB457&gt;=BandNI,"Needs improvement","Unsatisfactory"))))</f>
        <v/>
      </c>
      <c r="AD457" s="24" t="str">
        <f aca="false">IF($C457="","",IF(OR($K457="Yes",$R457="Yes",$W457="Yes"),"Yes","No"))</f>
        <v/>
      </c>
    </row>
    <row r="458" customFormat="false" ht="15" hidden="false" customHeight="false" outlineLevel="0" collapsed="false">
      <c r="A458" s="19"/>
      <c r="B458" s="20"/>
      <c r="C458" s="20"/>
      <c r="D458" s="20"/>
      <c r="E458" s="20"/>
      <c r="F458" s="21"/>
      <c r="G458" s="21"/>
      <c r="H458" s="21"/>
      <c r="I458" s="21"/>
      <c r="J458" s="21"/>
      <c r="K458" s="21"/>
      <c r="L458" s="21"/>
      <c r="M458" s="21"/>
      <c r="N458" s="21"/>
      <c r="O458" s="21"/>
      <c r="P458" s="21"/>
      <c r="Q458" s="21"/>
      <c r="R458" s="21"/>
      <c r="S458" s="21"/>
      <c r="T458" s="21"/>
      <c r="U458" s="21"/>
      <c r="V458" s="21"/>
      <c r="W458" s="21"/>
      <c r="X458" s="20"/>
      <c r="Y458" s="22" t="str">
        <f aca="false">IF(COUNTIF($F458:$J458,"Yes")+COUNTIF($F458:$J458,"No")=0,"",COUNTIF($F458:$J458,"Yes")/(COUNTIF($F458:$J458,"Yes")+COUNTIF($F458:$J458,"No")))</f>
        <v/>
      </c>
      <c r="Z458" s="22" t="str">
        <f aca="false">IF(COUNTIF($L458:$Q458,"Yes")+COUNTIF($L458:$Q458,"No")=0,"",COUNTIF($L458:$Q458,"Yes")/(COUNTIF($L458:$Q458,"Yes")+COUNTIF($L458:$Q458,"No")))</f>
        <v/>
      </c>
      <c r="AA458" s="22" t="str">
        <f aca="false">IF(COUNTIF($S458:$V458,"Yes")+COUNTIF($S458:$V458,"No")=0,"",COUNTIF($S458:$V458,"Yes")/(COUNTIF($S458:$V458,"Yes")+COUNTIF($S458:$V458,"No")))</f>
        <v/>
      </c>
      <c r="AB458" s="22" t="str">
        <f aca="false">IF(OR($C458="",IF($Y458="",0,WeightCX)+IF($Z458="",0,WeightIR)+IF($AA458="",0,WeightIN)=0),"",IF($AD458="Yes",0,(IF($Y458="",0,WeightCX*$Y458)+IF($Z458="",0,WeightIR*$Z458)+IF($AA458="",0,WeightIN*$AA458))/(IF($Y458="",0,WeightCX)+IF($Z458="",0,WeightIR)+IF($AA458="",0,WeightIN))))</f>
        <v/>
      </c>
      <c r="AC458" s="23" t="str">
        <f aca="false">IF($AB458="","",IF($AB458&gt;=BandExceeds,"Exceeds",IF($AB458&gt;=BandMeets,"Meets",IF($AB458&gt;=BandNI,"Needs improvement","Unsatisfactory"))))</f>
        <v/>
      </c>
      <c r="AD458" s="24" t="str">
        <f aca="false">IF($C458="","",IF(OR($K458="Yes",$R458="Yes",$W458="Yes"),"Yes","No"))</f>
        <v/>
      </c>
    </row>
    <row r="459" customFormat="false" ht="15" hidden="false" customHeight="false" outlineLevel="0" collapsed="false">
      <c r="A459" s="19"/>
      <c r="B459" s="20"/>
      <c r="C459" s="20"/>
      <c r="D459" s="20"/>
      <c r="E459" s="20"/>
      <c r="F459" s="21"/>
      <c r="G459" s="21"/>
      <c r="H459" s="21"/>
      <c r="I459" s="21"/>
      <c r="J459" s="21"/>
      <c r="K459" s="21"/>
      <c r="L459" s="21"/>
      <c r="M459" s="21"/>
      <c r="N459" s="21"/>
      <c r="O459" s="21"/>
      <c r="P459" s="21"/>
      <c r="Q459" s="21"/>
      <c r="R459" s="21"/>
      <c r="S459" s="21"/>
      <c r="T459" s="21"/>
      <c r="U459" s="21"/>
      <c r="V459" s="21"/>
      <c r="W459" s="21"/>
      <c r="X459" s="20"/>
      <c r="Y459" s="22" t="str">
        <f aca="false">IF(COUNTIF($F459:$J459,"Yes")+COUNTIF($F459:$J459,"No")=0,"",COUNTIF($F459:$J459,"Yes")/(COUNTIF($F459:$J459,"Yes")+COUNTIF($F459:$J459,"No")))</f>
        <v/>
      </c>
      <c r="Z459" s="22" t="str">
        <f aca="false">IF(COUNTIF($L459:$Q459,"Yes")+COUNTIF($L459:$Q459,"No")=0,"",COUNTIF($L459:$Q459,"Yes")/(COUNTIF($L459:$Q459,"Yes")+COUNTIF($L459:$Q459,"No")))</f>
        <v/>
      </c>
      <c r="AA459" s="22" t="str">
        <f aca="false">IF(COUNTIF($S459:$V459,"Yes")+COUNTIF($S459:$V459,"No")=0,"",COUNTIF($S459:$V459,"Yes")/(COUNTIF($S459:$V459,"Yes")+COUNTIF($S459:$V459,"No")))</f>
        <v/>
      </c>
      <c r="AB459" s="22" t="str">
        <f aca="false">IF(OR($C459="",IF($Y459="",0,WeightCX)+IF($Z459="",0,WeightIR)+IF($AA459="",0,WeightIN)=0),"",IF($AD459="Yes",0,(IF($Y459="",0,WeightCX*$Y459)+IF($Z459="",0,WeightIR*$Z459)+IF($AA459="",0,WeightIN*$AA459))/(IF($Y459="",0,WeightCX)+IF($Z459="",0,WeightIR)+IF($AA459="",0,WeightIN))))</f>
        <v/>
      </c>
      <c r="AC459" s="23" t="str">
        <f aca="false">IF($AB459="","",IF($AB459&gt;=BandExceeds,"Exceeds",IF($AB459&gt;=BandMeets,"Meets",IF($AB459&gt;=BandNI,"Needs improvement","Unsatisfactory"))))</f>
        <v/>
      </c>
      <c r="AD459" s="24" t="str">
        <f aca="false">IF($C459="","",IF(OR($K459="Yes",$R459="Yes",$W459="Yes"),"Yes","No"))</f>
        <v/>
      </c>
    </row>
    <row r="460" customFormat="false" ht="15" hidden="false" customHeight="false" outlineLevel="0" collapsed="false">
      <c r="A460" s="19"/>
      <c r="B460" s="20"/>
      <c r="C460" s="20"/>
      <c r="D460" s="20"/>
      <c r="E460" s="20"/>
      <c r="F460" s="21"/>
      <c r="G460" s="21"/>
      <c r="H460" s="21"/>
      <c r="I460" s="21"/>
      <c r="J460" s="21"/>
      <c r="K460" s="21"/>
      <c r="L460" s="21"/>
      <c r="M460" s="21"/>
      <c r="N460" s="21"/>
      <c r="O460" s="21"/>
      <c r="P460" s="21"/>
      <c r="Q460" s="21"/>
      <c r="R460" s="21"/>
      <c r="S460" s="21"/>
      <c r="T460" s="21"/>
      <c r="U460" s="21"/>
      <c r="V460" s="21"/>
      <c r="W460" s="21"/>
      <c r="X460" s="20"/>
      <c r="Y460" s="22" t="str">
        <f aca="false">IF(COUNTIF($F460:$J460,"Yes")+COUNTIF($F460:$J460,"No")=0,"",COUNTIF($F460:$J460,"Yes")/(COUNTIF($F460:$J460,"Yes")+COUNTIF($F460:$J460,"No")))</f>
        <v/>
      </c>
      <c r="Z460" s="22" t="str">
        <f aca="false">IF(COUNTIF($L460:$Q460,"Yes")+COUNTIF($L460:$Q460,"No")=0,"",COUNTIF($L460:$Q460,"Yes")/(COUNTIF($L460:$Q460,"Yes")+COUNTIF($L460:$Q460,"No")))</f>
        <v/>
      </c>
      <c r="AA460" s="22" t="str">
        <f aca="false">IF(COUNTIF($S460:$V460,"Yes")+COUNTIF($S460:$V460,"No")=0,"",COUNTIF($S460:$V460,"Yes")/(COUNTIF($S460:$V460,"Yes")+COUNTIF($S460:$V460,"No")))</f>
        <v/>
      </c>
      <c r="AB460" s="22" t="str">
        <f aca="false">IF(OR($C460="",IF($Y460="",0,WeightCX)+IF($Z460="",0,WeightIR)+IF($AA460="",0,WeightIN)=0),"",IF($AD460="Yes",0,(IF($Y460="",0,WeightCX*$Y460)+IF($Z460="",0,WeightIR*$Z460)+IF($AA460="",0,WeightIN*$AA460))/(IF($Y460="",0,WeightCX)+IF($Z460="",0,WeightIR)+IF($AA460="",0,WeightIN))))</f>
        <v/>
      </c>
      <c r="AC460" s="23" t="str">
        <f aca="false">IF($AB460="","",IF($AB460&gt;=BandExceeds,"Exceeds",IF($AB460&gt;=BandMeets,"Meets",IF($AB460&gt;=BandNI,"Needs improvement","Unsatisfactory"))))</f>
        <v/>
      </c>
      <c r="AD460" s="24" t="str">
        <f aca="false">IF($C460="","",IF(OR($K460="Yes",$R460="Yes",$W460="Yes"),"Yes","No"))</f>
        <v/>
      </c>
    </row>
    <row r="461" customFormat="false" ht="15" hidden="false" customHeight="false" outlineLevel="0" collapsed="false">
      <c r="A461" s="19"/>
      <c r="B461" s="20"/>
      <c r="C461" s="20"/>
      <c r="D461" s="20"/>
      <c r="E461" s="20"/>
      <c r="F461" s="21"/>
      <c r="G461" s="21"/>
      <c r="H461" s="21"/>
      <c r="I461" s="21"/>
      <c r="J461" s="21"/>
      <c r="K461" s="21"/>
      <c r="L461" s="21"/>
      <c r="M461" s="21"/>
      <c r="N461" s="21"/>
      <c r="O461" s="21"/>
      <c r="P461" s="21"/>
      <c r="Q461" s="21"/>
      <c r="R461" s="21"/>
      <c r="S461" s="21"/>
      <c r="T461" s="21"/>
      <c r="U461" s="21"/>
      <c r="V461" s="21"/>
      <c r="W461" s="21"/>
      <c r="X461" s="20"/>
      <c r="Y461" s="22" t="str">
        <f aca="false">IF(COUNTIF($F461:$J461,"Yes")+COUNTIF($F461:$J461,"No")=0,"",COUNTIF($F461:$J461,"Yes")/(COUNTIF($F461:$J461,"Yes")+COUNTIF($F461:$J461,"No")))</f>
        <v/>
      </c>
      <c r="Z461" s="22" t="str">
        <f aca="false">IF(COUNTIF($L461:$Q461,"Yes")+COUNTIF($L461:$Q461,"No")=0,"",COUNTIF($L461:$Q461,"Yes")/(COUNTIF($L461:$Q461,"Yes")+COUNTIF($L461:$Q461,"No")))</f>
        <v/>
      </c>
      <c r="AA461" s="22" t="str">
        <f aca="false">IF(COUNTIF($S461:$V461,"Yes")+COUNTIF($S461:$V461,"No")=0,"",COUNTIF($S461:$V461,"Yes")/(COUNTIF($S461:$V461,"Yes")+COUNTIF($S461:$V461,"No")))</f>
        <v/>
      </c>
      <c r="AB461" s="22" t="str">
        <f aca="false">IF(OR($C461="",IF($Y461="",0,WeightCX)+IF($Z461="",0,WeightIR)+IF($AA461="",0,WeightIN)=0),"",IF($AD461="Yes",0,(IF($Y461="",0,WeightCX*$Y461)+IF($Z461="",0,WeightIR*$Z461)+IF($AA461="",0,WeightIN*$AA461))/(IF($Y461="",0,WeightCX)+IF($Z461="",0,WeightIR)+IF($AA461="",0,WeightIN))))</f>
        <v/>
      </c>
      <c r="AC461" s="23" t="str">
        <f aca="false">IF($AB461="","",IF($AB461&gt;=BandExceeds,"Exceeds",IF($AB461&gt;=BandMeets,"Meets",IF($AB461&gt;=BandNI,"Needs improvement","Unsatisfactory"))))</f>
        <v/>
      </c>
      <c r="AD461" s="24" t="str">
        <f aca="false">IF($C461="","",IF(OR($K461="Yes",$R461="Yes",$W461="Yes"),"Yes","No"))</f>
        <v/>
      </c>
    </row>
    <row r="462" customFormat="false" ht="15" hidden="false" customHeight="false" outlineLevel="0" collapsed="false">
      <c r="A462" s="19"/>
      <c r="B462" s="20"/>
      <c r="C462" s="20"/>
      <c r="D462" s="20"/>
      <c r="E462" s="20"/>
      <c r="F462" s="21"/>
      <c r="G462" s="21"/>
      <c r="H462" s="21"/>
      <c r="I462" s="21"/>
      <c r="J462" s="21"/>
      <c r="K462" s="21"/>
      <c r="L462" s="21"/>
      <c r="M462" s="21"/>
      <c r="N462" s="21"/>
      <c r="O462" s="21"/>
      <c r="P462" s="21"/>
      <c r="Q462" s="21"/>
      <c r="R462" s="21"/>
      <c r="S462" s="21"/>
      <c r="T462" s="21"/>
      <c r="U462" s="21"/>
      <c r="V462" s="21"/>
      <c r="W462" s="21"/>
      <c r="X462" s="20"/>
      <c r="Y462" s="22" t="str">
        <f aca="false">IF(COUNTIF($F462:$J462,"Yes")+COUNTIF($F462:$J462,"No")=0,"",COUNTIF($F462:$J462,"Yes")/(COUNTIF($F462:$J462,"Yes")+COUNTIF($F462:$J462,"No")))</f>
        <v/>
      </c>
      <c r="Z462" s="22" t="str">
        <f aca="false">IF(COUNTIF($L462:$Q462,"Yes")+COUNTIF($L462:$Q462,"No")=0,"",COUNTIF($L462:$Q462,"Yes")/(COUNTIF($L462:$Q462,"Yes")+COUNTIF($L462:$Q462,"No")))</f>
        <v/>
      </c>
      <c r="AA462" s="22" t="str">
        <f aca="false">IF(COUNTIF($S462:$V462,"Yes")+COUNTIF($S462:$V462,"No")=0,"",COUNTIF($S462:$V462,"Yes")/(COUNTIF($S462:$V462,"Yes")+COUNTIF($S462:$V462,"No")))</f>
        <v/>
      </c>
      <c r="AB462" s="22" t="str">
        <f aca="false">IF(OR($C462="",IF($Y462="",0,WeightCX)+IF($Z462="",0,WeightIR)+IF($AA462="",0,WeightIN)=0),"",IF($AD462="Yes",0,(IF($Y462="",0,WeightCX*$Y462)+IF($Z462="",0,WeightIR*$Z462)+IF($AA462="",0,WeightIN*$AA462))/(IF($Y462="",0,WeightCX)+IF($Z462="",0,WeightIR)+IF($AA462="",0,WeightIN))))</f>
        <v/>
      </c>
      <c r="AC462" s="23" t="str">
        <f aca="false">IF($AB462="","",IF($AB462&gt;=BandExceeds,"Exceeds",IF($AB462&gt;=BandMeets,"Meets",IF($AB462&gt;=BandNI,"Needs improvement","Unsatisfactory"))))</f>
        <v/>
      </c>
      <c r="AD462" s="24" t="str">
        <f aca="false">IF($C462="","",IF(OR($K462="Yes",$R462="Yes",$W462="Yes"),"Yes","No"))</f>
        <v/>
      </c>
    </row>
    <row r="463" customFormat="false" ht="15" hidden="false" customHeight="false" outlineLevel="0" collapsed="false">
      <c r="A463" s="19"/>
      <c r="B463" s="20"/>
      <c r="C463" s="20"/>
      <c r="D463" s="20"/>
      <c r="E463" s="20"/>
      <c r="F463" s="21"/>
      <c r="G463" s="21"/>
      <c r="H463" s="21"/>
      <c r="I463" s="21"/>
      <c r="J463" s="21"/>
      <c r="K463" s="21"/>
      <c r="L463" s="21"/>
      <c r="M463" s="21"/>
      <c r="N463" s="21"/>
      <c r="O463" s="21"/>
      <c r="P463" s="21"/>
      <c r="Q463" s="21"/>
      <c r="R463" s="21"/>
      <c r="S463" s="21"/>
      <c r="T463" s="21"/>
      <c r="U463" s="21"/>
      <c r="V463" s="21"/>
      <c r="W463" s="21"/>
      <c r="X463" s="20"/>
      <c r="Y463" s="22" t="str">
        <f aca="false">IF(COUNTIF($F463:$J463,"Yes")+COUNTIF($F463:$J463,"No")=0,"",COUNTIF($F463:$J463,"Yes")/(COUNTIF($F463:$J463,"Yes")+COUNTIF($F463:$J463,"No")))</f>
        <v/>
      </c>
      <c r="Z463" s="22" t="str">
        <f aca="false">IF(COUNTIF($L463:$Q463,"Yes")+COUNTIF($L463:$Q463,"No")=0,"",COUNTIF($L463:$Q463,"Yes")/(COUNTIF($L463:$Q463,"Yes")+COUNTIF($L463:$Q463,"No")))</f>
        <v/>
      </c>
      <c r="AA463" s="22" t="str">
        <f aca="false">IF(COUNTIF($S463:$V463,"Yes")+COUNTIF($S463:$V463,"No")=0,"",COUNTIF($S463:$V463,"Yes")/(COUNTIF($S463:$V463,"Yes")+COUNTIF($S463:$V463,"No")))</f>
        <v/>
      </c>
      <c r="AB463" s="22" t="str">
        <f aca="false">IF(OR($C463="",IF($Y463="",0,WeightCX)+IF($Z463="",0,WeightIR)+IF($AA463="",0,WeightIN)=0),"",IF($AD463="Yes",0,(IF($Y463="",0,WeightCX*$Y463)+IF($Z463="",0,WeightIR*$Z463)+IF($AA463="",0,WeightIN*$AA463))/(IF($Y463="",0,WeightCX)+IF($Z463="",0,WeightIR)+IF($AA463="",0,WeightIN))))</f>
        <v/>
      </c>
      <c r="AC463" s="23" t="str">
        <f aca="false">IF($AB463="","",IF($AB463&gt;=BandExceeds,"Exceeds",IF($AB463&gt;=BandMeets,"Meets",IF($AB463&gt;=BandNI,"Needs improvement","Unsatisfactory"))))</f>
        <v/>
      </c>
      <c r="AD463" s="24" t="str">
        <f aca="false">IF($C463="","",IF(OR($K463="Yes",$R463="Yes",$W463="Yes"),"Yes","No"))</f>
        <v/>
      </c>
    </row>
    <row r="464" customFormat="false" ht="15" hidden="false" customHeight="false" outlineLevel="0" collapsed="false">
      <c r="A464" s="19"/>
      <c r="B464" s="20"/>
      <c r="C464" s="20"/>
      <c r="D464" s="20"/>
      <c r="E464" s="20"/>
      <c r="F464" s="21"/>
      <c r="G464" s="21"/>
      <c r="H464" s="21"/>
      <c r="I464" s="21"/>
      <c r="J464" s="21"/>
      <c r="K464" s="21"/>
      <c r="L464" s="21"/>
      <c r="M464" s="21"/>
      <c r="N464" s="21"/>
      <c r="O464" s="21"/>
      <c r="P464" s="21"/>
      <c r="Q464" s="21"/>
      <c r="R464" s="21"/>
      <c r="S464" s="21"/>
      <c r="T464" s="21"/>
      <c r="U464" s="21"/>
      <c r="V464" s="21"/>
      <c r="W464" s="21"/>
      <c r="X464" s="20"/>
      <c r="Y464" s="22" t="str">
        <f aca="false">IF(COUNTIF($F464:$J464,"Yes")+COUNTIF($F464:$J464,"No")=0,"",COUNTIF($F464:$J464,"Yes")/(COUNTIF($F464:$J464,"Yes")+COUNTIF($F464:$J464,"No")))</f>
        <v/>
      </c>
      <c r="Z464" s="22" t="str">
        <f aca="false">IF(COUNTIF($L464:$Q464,"Yes")+COUNTIF($L464:$Q464,"No")=0,"",COUNTIF($L464:$Q464,"Yes")/(COUNTIF($L464:$Q464,"Yes")+COUNTIF($L464:$Q464,"No")))</f>
        <v/>
      </c>
      <c r="AA464" s="22" t="str">
        <f aca="false">IF(COUNTIF($S464:$V464,"Yes")+COUNTIF($S464:$V464,"No")=0,"",COUNTIF($S464:$V464,"Yes")/(COUNTIF($S464:$V464,"Yes")+COUNTIF($S464:$V464,"No")))</f>
        <v/>
      </c>
      <c r="AB464" s="22" t="str">
        <f aca="false">IF(OR($C464="",IF($Y464="",0,WeightCX)+IF($Z464="",0,WeightIR)+IF($AA464="",0,WeightIN)=0),"",IF($AD464="Yes",0,(IF($Y464="",0,WeightCX*$Y464)+IF($Z464="",0,WeightIR*$Z464)+IF($AA464="",0,WeightIN*$AA464))/(IF($Y464="",0,WeightCX)+IF($Z464="",0,WeightIR)+IF($AA464="",0,WeightIN))))</f>
        <v/>
      </c>
      <c r="AC464" s="23" t="str">
        <f aca="false">IF($AB464="","",IF($AB464&gt;=BandExceeds,"Exceeds",IF($AB464&gt;=BandMeets,"Meets",IF($AB464&gt;=BandNI,"Needs improvement","Unsatisfactory"))))</f>
        <v/>
      </c>
      <c r="AD464" s="24" t="str">
        <f aca="false">IF($C464="","",IF(OR($K464="Yes",$R464="Yes",$W464="Yes"),"Yes","No"))</f>
        <v/>
      </c>
    </row>
    <row r="465" customFormat="false" ht="15" hidden="false" customHeight="false" outlineLevel="0" collapsed="false">
      <c r="A465" s="19"/>
      <c r="B465" s="20"/>
      <c r="C465" s="20"/>
      <c r="D465" s="20"/>
      <c r="E465" s="20"/>
      <c r="F465" s="21"/>
      <c r="G465" s="21"/>
      <c r="H465" s="21"/>
      <c r="I465" s="21"/>
      <c r="J465" s="21"/>
      <c r="K465" s="21"/>
      <c r="L465" s="21"/>
      <c r="M465" s="21"/>
      <c r="N465" s="21"/>
      <c r="O465" s="21"/>
      <c r="P465" s="21"/>
      <c r="Q465" s="21"/>
      <c r="R465" s="21"/>
      <c r="S465" s="21"/>
      <c r="T465" s="21"/>
      <c r="U465" s="21"/>
      <c r="V465" s="21"/>
      <c r="W465" s="21"/>
      <c r="X465" s="20"/>
      <c r="Y465" s="22" t="str">
        <f aca="false">IF(COUNTIF($F465:$J465,"Yes")+COUNTIF($F465:$J465,"No")=0,"",COUNTIF($F465:$J465,"Yes")/(COUNTIF($F465:$J465,"Yes")+COUNTIF($F465:$J465,"No")))</f>
        <v/>
      </c>
      <c r="Z465" s="22" t="str">
        <f aca="false">IF(COUNTIF($L465:$Q465,"Yes")+COUNTIF($L465:$Q465,"No")=0,"",COUNTIF($L465:$Q465,"Yes")/(COUNTIF($L465:$Q465,"Yes")+COUNTIF($L465:$Q465,"No")))</f>
        <v/>
      </c>
      <c r="AA465" s="22" t="str">
        <f aca="false">IF(COUNTIF($S465:$V465,"Yes")+COUNTIF($S465:$V465,"No")=0,"",COUNTIF($S465:$V465,"Yes")/(COUNTIF($S465:$V465,"Yes")+COUNTIF($S465:$V465,"No")))</f>
        <v/>
      </c>
      <c r="AB465" s="22" t="str">
        <f aca="false">IF(OR($C465="",IF($Y465="",0,WeightCX)+IF($Z465="",0,WeightIR)+IF($AA465="",0,WeightIN)=0),"",IF($AD465="Yes",0,(IF($Y465="",0,WeightCX*$Y465)+IF($Z465="",0,WeightIR*$Z465)+IF($AA465="",0,WeightIN*$AA465))/(IF($Y465="",0,WeightCX)+IF($Z465="",0,WeightIR)+IF($AA465="",0,WeightIN))))</f>
        <v/>
      </c>
      <c r="AC465" s="23" t="str">
        <f aca="false">IF($AB465="","",IF($AB465&gt;=BandExceeds,"Exceeds",IF($AB465&gt;=BandMeets,"Meets",IF($AB465&gt;=BandNI,"Needs improvement","Unsatisfactory"))))</f>
        <v/>
      </c>
      <c r="AD465" s="24" t="str">
        <f aca="false">IF($C465="","",IF(OR($K465="Yes",$R465="Yes",$W465="Yes"),"Yes","No"))</f>
        <v/>
      </c>
    </row>
    <row r="466" customFormat="false" ht="15" hidden="false" customHeight="false" outlineLevel="0" collapsed="false">
      <c r="A466" s="19"/>
      <c r="B466" s="20"/>
      <c r="C466" s="20"/>
      <c r="D466" s="20"/>
      <c r="E466" s="20"/>
      <c r="F466" s="21"/>
      <c r="G466" s="21"/>
      <c r="H466" s="21"/>
      <c r="I466" s="21"/>
      <c r="J466" s="21"/>
      <c r="K466" s="21"/>
      <c r="L466" s="21"/>
      <c r="M466" s="21"/>
      <c r="N466" s="21"/>
      <c r="O466" s="21"/>
      <c r="P466" s="21"/>
      <c r="Q466" s="21"/>
      <c r="R466" s="21"/>
      <c r="S466" s="21"/>
      <c r="T466" s="21"/>
      <c r="U466" s="21"/>
      <c r="V466" s="21"/>
      <c r="W466" s="21"/>
      <c r="X466" s="20"/>
      <c r="Y466" s="22" t="str">
        <f aca="false">IF(COUNTIF($F466:$J466,"Yes")+COUNTIF($F466:$J466,"No")=0,"",COUNTIF($F466:$J466,"Yes")/(COUNTIF($F466:$J466,"Yes")+COUNTIF($F466:$J466,"No")))</f>
        <v/>
      </c>
      <c r="Z466" s="22" t="str">
        <f aca="false">IF(COUNTIF($L466:$Q466,"Yes")+COUNTIF($L466:$Q466,"No")=0,"",COUNTIF($L466:$Q466,"Yes")/(COUNTIF($L466:$Q466,"Yes")+COUNTIF($L466:$Q466,"No")))</f>
        <v/>
      </c>
      <c r="AA466" s="22" t="str">
        <f aca="false">IF(COUNTIF($S466:$V466,"Yes")+COUNTIF($S466:$V466,"No")=0,"",COUNTIF($S466:$V466,"Yes")/(COUNTIF($S466:$V466,"Yes")+COUNTIF($S466:$V466,"No")))</f>
        <v/>
      </c>
      <c r="AB466" s="22" t="str">
        <f aca="false">IF(OR($C466="",IF($Y466="",0,WeightCX)+IF($Z466="",0,WeightIR)+IF($AA466="",0,WeightIN)=0),"",IF($AD466="Yes",0,(IF($Y466="",0,WeightCX*$Y466)+IF($Z466="",0,WeightIR*$Z466)+IF($AA466="",0,WeightIN*$AA466))/(IF($Y466="",0,WeightCX)+IF($Z466="",0,WeightIR)+IF($AA466="",0,WeightIN))))</f>
        <v/>
      </c>
      <c r="AC466" s="23" t="str">
        <f aca="false">IF($AB466="","",IF($AB466&gt;=BandExceeds,"Exceeds",IF($AB466&gt;=BandMeets,"Meets",IF($AB466&gt;=BandNI,"Needs improvement","Unsatisfactory"))))</f>
        <v/>
      </c>
      <c r="AD466" s="24" t="str">
        <f aca="false">IF($C466="","",IF(OR($K466="Yes",$R466="Yes",$W466="Yes"),"Yes","No"))</f>
        <v/>
      </c>
    </row>
    <row r="467" customFormat="false" ht="15" hidden="false" customHeight="false" outlineLevel="0" collapsed="false">
      <c r="A467" s="19"/>
      <c r="B467" s="20"/>
      <c r="C467" s="20"/>
      <c r="D467" s="20"/>
      <c r="E467" s="20"/>
      <c r="F467" s="21"/>
      <c r="G467" s="21"/>
      <c r="H467" s="21"/>
      <c r="I467" s="21"/>
      <c r="J467" s="21"/>
      <c r="K467" s="21"/>
      <c r="L467" s="21"/>
      <c r="M467" s="21"/>
      <c r="N467" s="21"/>
      <c r="O467" s="21"/>
      <c r="P467" s="21"/>
      <c r="Q467" s="21"/>
      <c r="R467" s="21"/>
      <c r="S467" s="21"/>
      <c r="T467" s="21"/>
      <c r="U467" s="21"/>
      <c r="V467" s="21"/>
      <c r="W467" s="21"/>
      <c r="X467" s="20"/>
      <c r="Y467" s="22" t="str">
        <f aca="false">IF(COUNTIF($F467:$J467,"Yes")+COUNTIF($F467:$J467,"No")=0,"",COUNTIF($F467:$J467,"Yes")/(COUNTIF($F467:$J467,"Yes")+COUNTIF($F467:$J467,"No")))</f>
        <v/>
      </c>
      <c r="Z467" s="22" t="str">
        <f aca="false">IF(COUNTIF($L467:$Q467,"Yes")+COUNTIF($L467:$Q467,"No")=0,"",COUNTIF($L467:$Q467,"Yes")/(COUNTIF($L467:$Q467,"Yes")+COUNTIF($L467:$Q467,"No")))</f>
        <v/>
      </c>
      <c r="AA467" s="22" t="str">
        <f aca="false">IF(COUNTIF($S467:$V467,"Yes")+COUNTIF($S467:$V467,"No")=0,"",COUNTIF($S467:$V467,"Yes")/(COUNTIF($S467:$V467,"Yes")+COUNTIF($S467:$V467,"No")))</f>
        <v/>
      </c>
      <c r="AB467" s="22" t="str">
        <f aca="false">IF(OR($C467="",IF($Y467="",0,WeightCX)+IF($Z467="",0,WeightIR)+IF($AA467="",0,WeightIN)=0),"",IF($AD467="Yes",0,(IF($Y467="",0,WeightCX*$Y467)+IF($Z467="",0,WeightIR*$Z467)+IF($AA467="",0,WeightIN*$AA467))/(IF($Y467="",0,WeightCX)+IF($Z467="",0,WeightIR)+IF($AA467="",0,WeightIN))))</f>
        <v/>
      </c>
      <c r="AC467" s="23" t="str">
        <f aca="false">IF($AB467="","",IF($AB467&gt;=BandExceeds,"Exceeds",IF($AB467&gt;=BandMeets,"Meets",IF($AB467&gt;=BandNI,"Needs improvement","Unsatisfactory"))))</f>
        <v/>
      </c>
      <c r="AD467" s="24" t="str">
        <f aca="false">IF($C467="","",IF(OR($K467="Yes",$R467="Yes",$W467="Yes"),"Yes","No"))</f>
        <v/>
      </c>
    </row>
    <row r="468" customFormat="false" ht="15" hidden="false" customHeight="false" outlineLevel="0" collapsed="false">
      <c r="A468" s="19"/>
      <c r="B468" s="20"/>
      <c r="C468" s="20"/>
      <c r="D468" s="20"/>
      <c r="E468" s="20"/>
      <c r="F468" s="21"/>
      <c r="G468" s="21"/>
      <c r="H468" s="21"/>
      <c r="I468" s="21"/>
      <c r="J468" s="21"/>
      <c r="K468" s="21"/>
      <c r="L468" s="21"/>
      <c r="M468" s="21"/>
      <c r="N468" s="21"/>
      <c r="O468" s="21"/>
      <c r="P468" s="21"/>
      <c r="Q468" s="21"/>
      <c r="R468" s="21"/>
      <c r="S468" s="21"/>
      <c r="T468" s="21"/>
      <c r="U468" s="21"/>
      <c r="V468" s="21"/>
      <c r="W468" s="21"/>
      <c r="X468" s="20"/>
      <c r="Y468" s="22" t="str">
        <f aca="false">IF(COUNTIF($F468:$J468,"Yes")+COUNTIF($F468:$J468,"No")=0,"",COUNTIF($F468:$J468,"Yes")/(COUNTIF($F468:$J468,"Yes")+COUNTIF($F468:$J468,"No")))</f>
        <v/>
      </c>
      <c r="Z468" s="22" t="str">
        <f aca="false">IF(COUNTIF($L468:$Q468,"Yes")+COUNTIF($L468:$Q468,"No")=0,"",COUNTIF($L468:$Q468,"Yes")/(COUNTIF($L468:$Q468,"Yes")+COUNTIF($L468:$Q468,"No")))</f>
        <v/>
      </c>
      <c r="AA468" s="22" t="str">
        <f aca="false">IF(COUNTIF($S468:$V468,"Yes")+COUNTIF($S468:$V468,"No")=0,"",COUNTIF($S468:$V468,"Yes")/(COUNTIF($S468:$V468,"Yes")+COUNTIF($S468:$V468,"No")))</f>
        <v/>
      </c>
      <c r="AB468" s="22" t="str">
        <f aca="false">IF(OR($C468="",IF($Y468="",0,WeightCX)+IF($Z468="",0,WeightIR)+IF($AA468="",0,WeightIN)=0),"",IF($AD468="Yes",0,(IF($Y468="",0,WeightCX*$Y468)+IF($Z468="",0,WeightIR*$Z468)+IF($AA468="",0,WeightIN*$AA468))/(IF($Y468="",0,WeightCX)+IF($Z468="",0,WeightIR)+IF($AA468="",0,WeightIN))))</f>
        <v/>
      </c>
      <c r="AC468" s="23" t="str">
        <f aca="false">IF($AB468="","",IF($AB468&gt;=BandExceeds,"Exceeds",IF($AB468&gt;=BandMeets,"Meets",IF($AB468&gt;=BandNI,"Needs improvement","Unsatisfactory"))))</f>
        <v/>
      </c>
      <c r="AD468" s="24" t="str">
        <f aca="false">IF($C468="","",IF(OR($K468="Yes",$R468="Yes",$W468="Yes"),"Yes","No"))</f>
        <v/>
      </c>
    </row>
    <row r="469" customFormat="false" ht="15" hidden="false" customHeight="false" outlineLevel="0" collapsed="false">
      <c r="A469" s="19"/>
      <c r="B469" s="20"/>
      <c r="C469" s="20"/>
      <c r="D469" s="20"/>
      <c r="E469" s="20"/>
      <c r="F469" s="21"/>
      <c r="G469" s="21"/>
      <c r="H469" s="21"/>
      <c r="I469" s="21"/>
      <c r="J469" s="21"/>
      <c r="K469" s="21"/>
      <c r="L469" s="21"/>
      <c r="M469" s="21"/>
      <c r="N469" s="21"/>
      <c r="O469" s="21"/>
      <c r="P469" s="21"/>
      <c r="Q469" s="21"/>
      <c r="R469" s="21"/>
      <c r="S469" s="21"/>
      <c r="T469" s="21"/>
      <c r="U469" s="21"/>
      <c r="V469" s="21"/>
      <c r="W469" s="21"/>
      <c r="X469" s="20"/>
      <c r="Y469" s="22" t="str">
        <f aca="false">IF(COUNTIF($F469:$J469,"Yes")+COUNTIF($F469:$J469,"No")=0,"",COUNTIF($F469:$J469,"Yes")/(COUNTIF($F469:$J469,"Yes")+COUNTIF($F469:$J469,"No")))</f>
        <v/>
      </c>
      <c r="Z469" s="22" t="str">
        <f aca="false">IF(COUNTIF($L469:$Q469,"Yes")+COUNTIF($L469:$Q469,"No")=0,"",COUNTIF($L469:$Q469,"Yes")/(COUNTIF($L469:$Q469,"Yes")+COUNTIF($L469:$Q469,"No")))</f>
        <v/>
      </c>
      <c r="AA469" s="22" t="str">
        <f aca="false">IF(COUNTIF($S469:$V469,"Yes")+COUNTIF($S469:$V469,"No")=0,"",COUNTIF($S469:$V469,"Yes")/(COUNTIF($S469:$V469,"Yes")+COUNTIF($S469:$V469,"No")))</f>
        <v/>
      </c>
      <c r="AB469" s="22" t="str">
        <f aca="false">IF(OR($C469="",IF($Y469="",0,WeightCX)+IF($Z469="",0,WeightIR)+IF($AA469="",0,WeightIN)=0),"",IF($AD469="Yes",0,(IF($Y469="",0,WeightCX*$Y469)+IF($Z469="",0,WeightIR*$Z469)+IF($AA469="",0,WeightIN*$AA469))/(IF($Y469="",0,WeightCX)+IF($Z469="",0,WeightIR)+IF($AA469="",0,WeightIN))))</f>
        <v/>
      </c>
      <c r="AC469" s="23" t="str">
        <f aca="false">IF($AB469="","",IF($AB469&gt;=BandExceeds,"Exceeds",IF($AB469&gt;=BandMeets,"Meets",IF($AB469&gt;=BandNI,"Needs improvement","Unsatisfactory"))))</f>
        <v/>
      </c>
      <c r="AD469" s="24" t="str">
        <f aca="false">IF($C469="","",IF(OR($K469="Yes",$R469="Yes",$W469="Yes"),"Yes","No"))</f>
        <v/>
      </c>
    </row>
    <row r="470" customFormat="false" ht="15" hidden="false" customHeight="false" outlineLevel="0" collapsed="false">
      <c r="A470" s="19"/>
      <c r="B470" s="20"/>
      <c r="C470" s="20"/>
      <c r="D470" s="20"/>
      <c r="E470" s="20"/>
      <c r="F470" s="21"/>
      <c r="G470" s="21"/>
      <c r="H470" s="21"/>
      <c r="I470" s="21"/>
      <c r="J470" s="21"/>
      <c r="K470" s="21"/>
      <c r="L470" s="21"/>
      <c r="M470" s="21"/>
      <c r="N470" s="21"/>
      <c r="O470" s="21"/>
      <c r="P470" s="21"/>
      <c r="Q470" s="21"/>
      <c r="R470" s="21"/>
      <c r="S470" s="21"/>
      <c r="T470" s="21"/>
      <c r="U470" s="21"/>
      <c r="V470" s="21"/>
      <c r="W470" s="21"/>
      <c r="X470" s="20"/>
      <c r="Y470" s="22" t="str">
        <f aca="false">IF(COUNTIF($F470:$J470,"Yes")+COUNTIF($F470:$J470,"No")=0,"",COUNTIF($F470:$J470,"Yes")/(COUNTIF($F470:$J470,"Yes")+COUNTIF($F470:$J470,"No")))</f>
        <v/>
      </c>
      <c r="Z470" s="22" t="str">
        <f aca="false">IF(COUNTIF($L470:$Q470,"Yes")+COUNTIF($L470:$Q470,"No")=0,"",COUNTIF($L470:$Q470,"Yes")/(COUNTIF($L470:$Q470,"Yes")+COUNTIF($L470:$Q470,"No")))</f>
        <v/>
      </c>
      <c r="AA470" s="22" t="str">
        <f aca="false">IF(COUNTIF($S470:$V470,"Yes")+COUNTIF($S470:$V470,"No")=0,"",COUNTIF($S470:$V470,"Yes")/(COUNTIF($S470:$V470,"Yes")+COUNTIF($S470:$V470,"No")))</f>
        <v/>
      </c>
      <c r="AB470" s="22" t="str">
        <f aca="false">IF(OR($C470="",IF($Y470="",0,WeightCX)+IF($Z470="",0,WeightIR)+IF($AA470="",0,WeightIN)=0),"",IF($AD470="Yes",0,(IF($Y470="",0,WeightCX*$Y470)+IF($Z470="",0,WeightIR*$Z470)+IF($AA470="",0,WeightIN*$AA470))/(IF($Y470="",0,WeightCX)+IF($Z470="",0,WeightIR)+IF($AA470="",0,WeightIN))))</f>
        <v/>
      </c>
      <c r="AC470" s="23" t="str">
        <f aca="false">IF($AB470="","",IF($AB470&gt;=BandExceeds,"Exceeds",IF($AB470&gt;=BandMeets,"Meets",IF($AB470&gt;=BandNI,"Needs improvement","Unsatisfactory"))))</f>
        <v/>
      </c>
      <c r="AD470" s="24" t="str">
        <f aca="false">IF($C470="","",IF(OR($K470="Yes",$R470="Yes",$W470="Yes"),"Yes","No"))</f>
        <v/>
      </c>
    </row>
    <row r="471" customFormat="false" ht="15" hidden="false" customHeight="false" outlineLevel="0" collapsed="false">
      <c r="A471" s="19"/>
      <c r="B471" s="20"/>
      <c r="C471" s="20"/>
      <c r="D471" s="20"/>
      <c r="E471" s="20"/>
      <c r="F471" s="21"/>
      <c r="G471" s="21"/>
      <c r="H471" s="21"/>
      <c r="I471" s="21"/>
      <c r="J471" s="21"/>
      <c r="K471" s="21"/>
      <c r="L471" s="21"/>
      <c r="M471" s="21"/>
      <c r="N471" s="21"/>
      <c r="O471" s="21"/>
      <c r="P471" s="21"/>
      <c r="Q471" s="21"/>
      <c r="R471" s="21"/>
      <c r="S471" s="21"/>
      <c r="T471" s="21"/>
      <c r="U471" s="21"/>
      <c r="V471" s="21"/>
      <c r="W471" s="21"/>
      <c r="X471" s="20"/>
      <c r="Y471" s="22" t="str">
        <f aca="false">IF(COUNTIF($F471:$J471,"Yes")+COUNTIF($F471:$J471,"No")=0,"",COUNTIF($F471:$J471,"Yes")/(COUNTIF($F471:$J471,"Yes")+COUNTIF($F471:$J471,"No")))</f>
        <v/>
      </c>
      <c r="Z471" s="22" t="str">
        <f aca="false">IF(COUNTIF($L471:$Q471,"Yes")+COUNTIF($L471:$Q471,"No")=0,"",COUNTIF($L471:$Q471,"Yes")/(COUNTIF($L471:$Q471,"Yes")+COUNTIF($L471:$Q471,"No")))</f>
        <v/>
      </c>
      <c r="AA471" s="22" t="str">
        <f aca="false">IF(COUNTIF($S471:$V471,"Yes")+COUNTIF($S471:$V471,"No")=0,"",COUNTIF($S471:$V471,"Yes")/(COUNTIF($S471:$V471,"Yes")+COUNTIF($S471:$V471,"No")))</f>
        <v/>
      </c>
      <c r="AB471" s="22" t="str">
        <f aca="false">IF(OR($C471="",IF($Y471="",0,WeightCX)+IF($Z471="",0,WeightIR)+IF($AA471="",0,WeightIN)=0),"",IF($AD471="Yes",0,(IF($Y471="",0,WeightCX*$Y471)+IF($Z471="",0,WeightIR*$Z471)+IF($AA471="",0,WeightIN*$AA471))/(IF($Y471="",0,WeightCX)+IF($Z471="",0,WeightIR)+IF($AA471="",0,WeightIN))))</f>
        <v/>
      </c>
      <c r="AC471" s="23" t="str">
        <f aca="false">IF($AB471="","",IF($AB471&gt;=BandExceeds,"Exceeds",IF($AB471&gt;=BandMeets,"Meets",IF($AB471&gt;=BandNI,"Needs improvement","Unsatisfactory"))))</f>
        <v/>
      </c>
      <c r="AD471" s="24" t="str">
        <f aca="false">IF($C471="","",IF(OR($K471="Yes",$R471="Yes",$W471="Yes"),"Yes","No"))</f>
        <v/>
      </c>
    </row>
    <row r="472" customFormat="false" ht="15" hidden="false" customHeight="false" outlineLevel="0" collapsed="false">
      <c r="A472" s="19"/>
      <c r="B472" s="20"/>
      <c r="C472" s="20"/>
      <c r="D472" s="20"/>
      <c r="E472" s="20"/>
      <c r="F472" s="21"/>
      <c r="G472" s="21"/>
      <c r="H472" s="21"/>
      <c r="I472" s="21"/>
      <c r="J472" s="21"/>
      <c r="K472" s="21"/>
      <c r="L472" s="21"/>
      <c r="M472" s="21"/>
      <c r="N472" s="21"/>
      <c r="O472" s="21"/>
      <c r="P472" s="21"/>
      <c r="Q472" s="21"/>
      <c r="R472" s="21"/>
      <c r="S472" s="21"/>
      <c r="T472" s="21"/>
      <c r="U472" s="21"/>
      <c r="V472" s="21"/>
      <c r="W472" s="21"/>
      <c r="X472" s="20"/>
      <c r="Y472" s="22" t="str">
        <f aca="false">IF(COUNTIF($F472:$J472,"Yes")+COUNTIF($F472:$J472,"No")=0,"",COUNTIF($F472:$J472,"Yes")/(COUNTIF($F472:$J472,"Yes")+COUNTIF($F472:$J472,"No")))</f>
        <v/>
      </c>
      <c r="Z472" s="22" t="str">
        <f aca="false">IF(COUNTIF($L472:$Q472,"Yes")+COUNTIF($L472:$Q472,"No")=0,"",COUNTIF($L472:$Q472,"Yes")/(COUNTIF($L472:$Q472,"Yes")+COUNTIF($L472:$Q472,"No")))</f>
        <v/>
      </c>
      <c r="AA472" s="22" t="str">
        <f aca="false">IF(COUNTIF($S472:$V472,"Yes")+COUNTIF($S472:$V472,"No")=0,"",COUNTIF($S472:$V472,"Yes")/(COUNTIF($S472:$V472,"Yes")+COUNTIF($S472:$V472,"No")))</f>
        <v/>
      </c>
      <c r="AB472" s="22" t="str">
        <f aca="false">IF(OR($C472="",IF($Y472="",0,WeightCX)+IF($Z472="",0,WeightIR)+IF($AA472="",0,WeightIN)=0),"",IF($AD472="Yes",0,(IF($Y472="",0,WeightCX*$Y472)+IF($Z472="",0,WeightIR*$Z472)+IF($AA472="",0,WeightIN*$AA472))/(IF($Y472="",0,WeightCX)+IF($Z472="",0,WeightIR)+IF($AA472="",0,WeightIN))))</f>
        <v/>
      </c>
      <c r="AC472" s="23" t="str">
        <f aca="false">IF($AB472="","",IF($AB472&gt;=BandExceeds,"Exceeds",IF($AB472&gt;=BandMeets,"Meets",IF($AB472&gt;=BandNI,"Needs improvement","Unsatisfactory"))))</f>
        <v/>
      </c>
      <c r="AD472" s="24" t="str">
        <f aca="false">IF($C472="","",IF(OR($K472="Yes",$R472="Yes",$W472="Yes"),"Yes","No"))</f>
        <v/>
      </c>
    </row>
    <row r="473" customFormat="false" ht="15" hidden="false" customHeight="false" outlineLevel="0" collapsed="false">
      <c r="A473" s="19"/>
      <c r="B473" s="20"/>
      <c r="C473" s="20"/>
      <c r="D473" s="20"/>
      <c r="E473" s="20"/>
      <c r="F473" s="21"/>
      <c r="G473" s="21"/>
      <c r="H473" s="21"/>
      <c r="I473" s="21"/>
      <c r="J473" s="21"/>
      <c r="K473" s="21"/>
      <c r="L473" s="21"/>
      <c r="M473" s="21"/>
      <c r="N473" s="21"/>
      <c r="O473" s="21"/>
      <c r="P473" s="21"/>
      <c r="Q473" s="21"/>
      <c r="R473" s="21"/>
      <c r="S473" s="21"/>
      <c r="T473" s="21"/>
      <c r="U473" s="21"/>
      <c r="V473" s="21"/>
      <c r="W473" s="21"/>
      <c r="X473" s="20"/>
      <c r="Y473" s="22" t="str">
        <f aca="false">IF(COUNTIF($F473:$J473,"Yes")+COUNTIF($F473:$J473,"No")=0,"",COUNTIF($F473:$J473,"Yes")/(COUNTIF($F473:$J473,"Yes")+COUNTIF($F473:$J473,"No")))</f>
        <v/>
      </c>
      <c r="Z473" s="22" t="str">
        <f aca="false">IF(COUNTIF($L473:$Q473,"Yes")+COUNTIF($L473:$Q473,"No")=0,"",COUNTIF($L473:$Q473,"Yes")/(COUNTIF($L473:$Q473,"Yes")+COUNTIF($L473:$Q473,"No")))</f>
        <v/>
      </c>
      <c r="AA473" s="22" t="str">
        <f aca="false">IF(COUNTIF($S473:$V473,"Yes")+COUNTIF($S473:$V473,"No")=0,"",COUNTIF($S473:$V473,"Yes")/(COUNTIF($S473:$V473,"Yes")+COUNTIF($S473:$V473,"No")))</f>
        <v/>
      </c>
      <c r="AB473" s="22" t="str">
        <f aca="false">IF(OR($C473="",IF($Y473="",0,WeightCX)+IF($Z473="",0,WeightIR)+IF($AA473="",0,WeightIN)=0),"",IF($AD473="Yes",0,(IF($Y473="",0,WeightCX*$Y473)+IF($Z473="",0,WeightIR*$Z473)+IF($AA473="",0,WeightIN*$AA473))/(IF($Y473="",0,WeightCX)+IF($Z473="",0,WeightIR)+IF($AA473="",0,WeightIN))))</f>
        <v/>
      </c>
      <c r="AC473" s="23" t="str">
        <f aca="false">IF($AB473="","",IF($AB473&gt;=BandExceeds,"Exceeds",IF($AB473&gt;=BandMeets,"Meets",IF($AB473&gt;=BandNI,"Needs improvement","Unsatisfactory"))))</f>
        <v/>
      </c>
      <c r="AD473" s="24" t="str">
        <f aca="false">IF($C473="","",IF(OR($K473="Yes",$R473="Yes",$W473="Yes"),"Yes","No"))</f>
        <v/>
      </c>
    </row>
    <row r="474" customFormat="false" ht="15" hidden="false" customHeight="false" outlineLevel="0" collapsed="false">
      <c r="A474" s="19"/>
      <c r="B474" s="20"/>
      <c r="C474" s="20"/>
      <c r="D474" s="20"/>
      <c r="E474" s="20"/>
      <c r="F474" s="21"/>
      <c r="G474" s="21"/>
      <c r="H474" s="21"/>
      <c r="I474" s="21"/>
      <c r="J474" s="21"/>
      <c r="K474" s="21"/>
      <c r="L474" s="21"/>
      <c r="M474" s="21"/>
      <c r="N474" s="21"/>
      <c r="O474" s="21"/>
      <c r="P474" s="21"/>
      <c r="Q474" s="21"/>
      <c r="R474" s="21"/>
      <c r="S474" s="21"/>
      <c r="T474" s="21"/>
      <c r="U474" s="21"/>
      <c r="V474" s="21"/>
      <c r="W474" s="21"/>
      <c r="X474" s="20"/>
      <c r="Y474" s="22" t="str">
        <f aca="false">IF(COUNTIF($F474:$J474,"Yes")+COUNTIF($F474:$J474,"No")=0,"",COUNTIF($F474:$J474,"Yes")/(COUNTIF($F474:$J474,"Yes")+COUNTIF($F474:$J474,"No")))</f>
        <v/>
      </c>
      <c r="Z474" s="22" t="str">
        <f aca="false">IF(COUNTIF($L474:$Q474,"Yes")+COUNTIF($L474:$Q474,"No")=0,"",COUNTIF($L474:$Q474,"Yes")/(COUNTIF($L474:$Q474,"Yes")+COUNTIF($L474:$Q474,"No")))</f>
        <v/>
      </c>
      <c r="AA474" s="22" t="str">
        <f aca="false">IF(COUNTIF($S474:$V474,"Yes")+COUNTIF($S474:$V474,"No")=0,"",COUNTIF($S474:$V474,"Yes")/(COUNTIF($S474:$V474,"Yes")+COUNTIF($S474:$V474,"No")))</f>
        <v/>
      </c>
      <c r="AB474" s="22" t="str">
        <f aca="false">IF(OR($C474="",IF($Y474="",0,WeightCX)+IF($Z474="",0,WeightIR)+IF($AA474="",0,WeightIN)=0),"",IF($AD474="Yes",0,(IF($Y474="",0,WeightCX*$Y474)+IF($Z474="",0,WeightIR*$Z474)+IF($AA474="",0,WeightIN*$AA474))/(IF($Y474="",0,WeightCX)+IF($Z474="",0,WeightIR)+IF($AA474="",0,WeightIN))))</f>
        <v/>
      </c>
      <c r="AC474" s="23" t="str">
        <f aca="false">IF($AB474="","",IF($AB474&gt;=BandExceeds,"Exceeds",IF($AB474&gt;=BandMeets,"Meets",IF($AB474&gt;=BandNI,"Needs improvement","Unsatisfactory"))))</f>
        <v/>
      </c>
      <c r="AD474" s="24" t="str">
        <f aca="false">IF($C474="","",IF(OR($K474="Yes",$R474="Yes",$W474="Yes"),"Yes","No"))</f>
        <v/>
      </c>
    </row>
    <row r="475" customFormat="false" ht="15" hidden="false" customHeight="false" outlineLevel="0" collapsed="false">
      <c r="A475" s="19"/>
      <c r="B475" s="20"/>
      <c r="C475" s="20"/>
      <c r="D475" s="20"/>
      <c r="E475" s="20"/>
      <c r="F475" s="21"/>
      <c r="G475" s="21"/>
      <c r="H475" s="21"/>
      <c r="I475" s="21"/>
      <c r="J475" s="21"/>
      <c r="K475" s="21"/>
      <c r="L475" s="21"/>
      <c r="M475" s="21"/>
      <c r="N475" s="21"/>
      <c r="O475" s="21"/>
      <c r="P475" s="21"/>
      <c r="Q475" s="21"/>
      <c r="R475" s="21"/>
      <c r="S475" s="21"/>
      <c r="T475" s="21"/>
      <c r="U475" s="21"/>
      <c r="V475" s="21"/>
      <c r="W475" s="21"/>
      <c r="X475" s="20"/>
      <c r="Y475" s="22" t="str">
        <f aca="false">IF(COUNTIF($F475:$J475,"Yes")+COUNTIF($F475:$J475,"No")=0,"",COUNTIF($F475:$J475,"Yes")/(COUNTIF($F475:$J475,"Yes")+COUNTIF($F475:$J475,"No")))</f>
        <v/>
      </c>
      <c r="Z475" s="22" t="str">
        <f aca="false">IF(COUNTIF($L475:$Q475,"Yes")+COUNTIF($L475:$Q475,"No")=0,"",COUNTIF($L475:$Q475,"Yes")/(COUNTIF($L475:$Q475,"Yes")+COUNTIF($L475:$Q475,"No")))</f>
        <v/>
      </c>
      <c r="AA475" s="22" t="str">
        <f aca="false">IF(COUNTIF($S475:$V475,"Yes")+COUNTIF($S475:$V475,"No")=0,"",COUNTIF($S475:$V475,"Yes")/(COUNTIF($S475:$V475,"Yes")+COUNTIF($S475:$V475,"No")))</f>
        <v/>
      </c>
      <c r="AB475" s="22" t="str">
        <f aca="false">IF(OR($C475="",IF($Y475="",0,WeightCX)+IF($Z475="",0,WeightIR)+IF($AA475="",0,WeightIN)=0),"",IF($AD475="Yes",0,(IF($Y475="",0,WeightCX*$Y475)+IF($Z475="",0,WeightIR*$Z475)+IF($AA475="",0,WeightIN*$AA475))/(IF($Y475="",0,WeightCX)+IF($Z475="",0,WeightIR)+IF($AA475="",0,WeightIN))))</f>
        <v/>
      </c>
      <c r="AC475" s="23" t="str">
        <f aca="false">IF($AB475="","",IF($AB475&gt;=BandExceeds,"Exceeds",IF($AB475&gt;=BandMeets,"Meets",IF($AB475&gt;=BandNI,"Needs improvement","Unsatisfactory"))))</f>
        <v/>
      </c>
      <c r="AD475" s="24" t="str">
        <f aca="false">IF($C475="","",IF(OR($K475="Yes",$R475="Yes",$W475="Yes"),"Yes","No"))</f>
        <v/>
      </c>
    </row>
    <row r="476" customFormat="false" ht="15" hidden="false" customHeight="false" outlineLevel="0" collapsed="false">
      <c r="A476" s="19"/>
      <c r="B476" s="20"/>
      <c r="C476" s="20"/>
      <c r="D476" s="20"/>
      <c r="E476" s="20"/>
      <c r="F476" s="21"/>
      <c r="G476" s="21"/>
      <c r="H476" s="21"/>
      <c r="I476" s="21"/>
      <c r="J476" s="21"/>
      <c r="K476" s="21"/>
      <c r="L476" s="21"/>
      <c r="M476" s="21"/>
      <c r="N476" s="21"/>
      <c r="O476" s="21"/>
      <c r="P476" s="21"/>
      <c r="Q476" s="21"/>
      <c r="R476" s="21"/>
      <c r="S476" s="21"/>
      <c r="T476" s="21"/>
      <c r="U476" s="21"/>
      <c r="V476" s="21"/>
      <c r="W476" s="21"/>
      <c r="X476" s="20"/>
      <c r="Y476" s="22" t="str">
        <f aca="false">IF(COUNTIF($F476:$J476,"Yes")+COUNTIF($F476:$J476,"No")=0,"",COUNTIF($F476:$J476,"Yes")/(COUNTIF($F476:$J476,"Yes")+COUNTIF($F476:$J476,"No")))</f>
        <v/>
      </c>
      <c r="Z476" s="22" t="str">
        <f aca="false">IF(COUNTIF($L476:$Q476,"Yes")+COUNTIF($L476:$Q476,"No")=0,"",COUNTIF($L476:$Q476,"Yes")/(COUNTIF($L476:$Q476,"Yes")+COUNTIF($L476:$Q476,"No")))</f>
        <v/>
      </c>
      <c r="AA476" s="22" t="str">
        <f aca="false">IF(COUNTIF($S476:$V476,"Yes")+COUNTIF($S476:$V476,"No")=0,"",COUNTIF($S476:$V476,"Yes")/(COUNTIF($S476:$V476,"Yes")+COUNTIF($S476:$V476,"No")))</f>
        <v/>
      </c>
      <c r="AB476" s="22" t="str">
        <f aca="false">IF(OR($C476="",IF($Y476="",0,WeightCX)+IF($Z476="",0,WeightIR)+IF($AA476="",0,WeightIN)=0),"",IF($AD476="Yes",0,(IF($Y476="",0,WeightCX*$Y476)+IF($Z476="",0,WeightIR*$Z476)+IF($AA476="",0,WeightIN*$AA476))/(IF($Y476="",0,WeightCX)+IF($Z476="",0,WeightIR)+IF($AA476="",0,WeightIN))))</f>
        <v/>
      </c>
      <c r="AC476" s="23" t="str">
        <f aca="false">IF($AB476="","",IF($AB476&gt;=BandExceeds,"Exceeds",IF($AB476&gt;=BandMeets,"Meets",IF($AB476&gt;=BandNI,"Needs improvement","Unsatisfactory"))))</f>
        <v/>
      </c>
      <c r="AD476" s="24" t="str">
        <f aca="false">IF($C476="","",IF(OR($K476="Yes",$R476="Yes",$W476="Yes"),"Yes","No"))</f>
        <v/>
      </c>
    </row>
    <row r="477" customFormat="false" ht="15" hidden="false" customHeight="false" outlineLevel="0" collapsed="false">
      <c r="A477" s="19"/>
      <c r="B477" s="20"/>
      <c r="C477" s="20"/>
      <c r="D477" s="20"/>
      <c r="E477" s="20"/>
      <c r="F477" s="21"/>
      <c r="G477" s="21"/>
      <c r="H477" s="21"/>
      <c r="I477" s="21"/>
      <c r="J477" s="21"/>
      <c r="K477" s="21"/>
      <c r="L477" s="21"/>
      <c r="M477" s="21"/>
      <c r="N477" s="21"/>
      <c r="O477" s="21"/>
      <c r="P477" s="21"/>
      <c r="Q477" s="21"/>
      <c r="R477" s="21"/>
      <c r="S477" s="21"/>
      <c r="T477" s="21"/>
      <c r="U477" s="21"/>
      <c r="V477" s="21"/>
      <c r="W477" s="21"/>
      <c r="X477" s="20"/>
      <c r="Y477" s="22" t="str">
        <f aca="false">IF(COUNTIF($F477:$J477,"Yes")+COUNTIF($F477:$J477,"No")=0,"",COUNTIF($F477:$J477,"Yes")/(COUNTIF($F477:$J477,"Yes")+COUNTIF($F477:$J477,"No")))</f>
        <v/>
      </c>
      <c r="Z477" s="22" t="str">
        <f aca="false">IF(COUNTIF($L477:$Q477,"Yes")+COUNTIF($L477:$Q477,"No")=0,"",COUNTIF($L477:$Q477,"Yes")/(COUNTIF($L477:$Q477,"Yes")+COUNTIF($L477:$Q477,"No")))</f>
        <v/>
      </c>
      <c r="AA477" s="22" t="str">
        <f aca="false">IF(COUNTIF($S477:$V477,"Yes")+COUNTIF($S477:$V477,"No")=0,"",COUNTIF($S477:$V477,"Yes")/(COUNTIF($S477:$V477,"Yes")+COUNTIF($S477:$V477,"No")))</f>
        <v/>
      </c>
      <c r="AB477" s="22" t="str">
        <f aca="false">IF(OR($C477="",IF($Y477="",0,WeightCX)+IF($Z477="",0,WeightIR)+IF($AA477="",0,WeightIN)=0),"",IF($AD477="Yes",0,(IF($Y477="",0,WeightCX*$Y477)+IF($Z477="",0,WeightIR*$Z477)+IF($AA477="",0,WeightIN*$AA477))/(IF($Y477="",0,WeightCX)+IF($Z477="",0,WeightIR)+IF($AA477="",0,WeightIN))))</f>
        <v/>
      </c>
      <c r="AC477" s="23" t="str">
        <f aca="false">IF($AB477="","",IF($AB477&gt;=BandExceeds,"Exceeds",IF($AB477&gt;=BandMeets,"Meets",IF($AB477&gt;=BandNI,"Needs improvement","Unsatisfactory"))))</f>
        <v/>
      </c>
      <c r="AD477" s="24" t="str">
        <f aca="false">IF($C477="","",IF(OR($K477="Yes",$R477="Yes",$W477="Yes"),"Yes","No"))</f>
        <v/>
      </c>
    </row>
    <row r="478" customFormat="false" ht="15" hidden="false" customHeight="false" outlineLevel="0" collapsed="false">
      <c r="A478" s="19"/>
      <c r="B478" s="20"/>
      <c r="C478" s="20"/>
      <c r="D478" s="20"/>
      <c r="E478" s="20"/>
      <c r="F478" s="21"/>
      <c r="G478" s="21"/>
      <c r="H478" s="21"/>
      <c r="I478" s="21"/>
      <c r="J478" s="21"/>
      <c r="K478" s="21"/>
      <c r="L478" s="21"/>
      <c r="M478" s="21"/>
      <c r="N478" s="21"/>
      <c r="O478" s="21"/>
      <c r="P478" s="21"/>
      <c r="Q478" s="21"/>
      <c r="R478" s="21"/>
      <c r="S478" s="21"/>
      <c r="T478" s="21"/>
      <c r="U478" s="21"/>
      <c r="V478" s="21"/>
      <c r="W478" s="21"/>
      <c r="X478" s="20"/>
      <c r="Y478" s="22" t="str">
        <f aca="false">IF(COUNTIF($F478:$J478,"Yes")+COUNTIF($F478:$J478,"No")=0,"",COUNTIF($F478:$J478,"Yes")/(COUNTIF($F478:$J478,"Yes")+COUNTIF($F478:$J478,"No")))</f>
        <v/>
      </c>
      <c r="Z478" s="22" t="str">
        <f aca="false">IF(COUNTIF($L478:$Q478,"Yes")+COUNTIF($L478:$Q478,"No")=0,"",COUNTIF($L478:$Q478,"Yes")/(COUNTIF($L478:$Q478,"Yes")+COUNTIF($L478:$Q478,"No")))</f>
        <v/>
      </c>
      <c r="AA478" s="22" t="str">
        <f aca="false">IF(COUNTIF($S478:$V478,"Yes")+COUNTIF($S478:$V478,"No")=0,"",COUNTIF($S478:$V478,"Yes")/(COUNTIF($S478:$V478,"Yes")+COUNTIF($S478:$V478,"No")))</f>
        <v/>
      </c>
      <c r="AB478" s="22" t="str">
        <f aca="false">IF(OR($C478="",IF($Y478="",0,WeightCX)+IF($Z478="",0,WeightIR)+IF($AA478="",0,WeightIN)=0),"",IF($AD478="Yes",0,(IF($Y478="",0,WeightCX*$Y478)+IF($Z478="",0,WeightIR*$Z478)+IF($AA478="",0,WeightIN*$AA478))/(IF($Y478="",0,WeightCX)+IF($Z478="",0,WeightIR)+IF($AA478="",0,WeightIN))))</f>
        <v/>
      </c>
      <c r="AC478" s="23" t="str">
        <f aca="false">IF($AB478="","",IF($AB478&gt;=BandExceeds,"Exceeds",IF($AB478&gt;=BandMeets,"Meets",IF($AB478&gt;=BandNI,"Needs improvement","Unsatisfactory"))))</f>
        <v/>
      </c>
      <c r="AD478" s="24" t="str">
        <f aca="false">IF($C478="","",IF(OR($K478="Yes",$R478="Yes",$W478="Yes"),"Yes","No"))</f>
        <v/>
      </c>
    </row>
    <row r="479" customFormat="false" ht="15" hidden="false" customHeight="false" outlineLevel="0" collapsed="false">
      <c r="A479" s="19"/>
      <c r="B479" s="20"/>
      <c r="C479" s="20"/>
      <c r="D479" s="20"/>
      <c r="E479" s="20"/>
      <c r="F479" s="21"/>
      <c r="G479" s="21"/>
      <c r="H479" s="21"/>
      <c r="I479" s="21"/>
      <c r="J479" s="21"/>
      <c r="K479" s="21"/>
      <c r="L479" s="21"/>
      <c r="M479" s="21"/>
      <c r="N479" s="21"/>
      <c r="O479" s="21"/>
      <c r="P479" s="21"/>
      <c r="Q479" s="21"/>
      <c r="R479" s="21"/>
      <c r="S479" s="21"/>
      <c r="T479" s="21"/>
      <c r="U479" s="21"/>
      <c r="V479" s="21"/>
      <c r="W479" s="21"/>
      <c r="X479" s="20"/>
      <c r="Y479" s="22" t="str">
        <f aca="false">IF(COUNTIF($F479:$J479,"Yes")+COUNTIF($F479:$J479,"No")=0,"",COUNTIF($F479:$J479,"Yes")/(COUNTIF($F479:$J479,"Yes")+COUNTIF($F479:$J479,"No")))</f>
        <v/>
      </c>
      <c r="Z479" s="22" t="str">
        <f aca="false">IF(COUNTIF($L479:$Q479,"Yes")+COUNTIF($L479:$Q479,"No")=0,"",COUNTIF($L479:$Q479,"Yes")/(COUNTIF($L479:$Q479,"Yes")+COUNTIF($L479:$Q479,"No")))</f>
        <v/>
      </c>
      <c r="AA479" s="22" t="str">
        <f aca="false">IF(COUNTIF($S479:$V479,"Yes")+COUNTIF($S479:$V479,"No")=0,"",COUNTIF($S479:$V479,"Yes")/(COUNTIF($S479:$V479,"Yes")+COUNTIF($S479:$V479,"No")))</f>
        <v/>
      </c>
      <c r="AB479" s="22" t="str">
        <f aca="false">IF(OR($C479="",IF($Y479="",0,WeightCX)+IF($Z479="",0,WeightIR)+IF($AA479="",0,WeightIN)=0),"",IF($AD479="Yes",0,(IF($Y479="",0,WeightCX*$Y479)+IF($Z479="",0,WeightIR*$Z479)+IF($AA479="",0,WeightIN*$AA479))/(IF($Y479="",0,WeightCX)+IF($Z479="",0,WeightIR)+IF($AA479="",0,WeightIN))))</f>
        <v/>
      </c>
      <c r="AC479" s="23" t="str">
        <f aca="false">IF($AB479="","",IF($AB479&gt;=BandExceeds,"Exceeds",IF($AB479&gt;=BandMeets,"Meets",IF($AB479&gt;=BandNI,"Needs improvement","Unsatisfactory"))))</f>
        <v/>
      </c>
      <c r="AD479" s="24" t="str">
        <f aca="false">IF($C479="","",IF(OR($K479="Yes",$R479="Yes",$W479="Yes"),"Yes","No"))</f>
        <v/>
      </c>
    </row>
    <row r="480" customFormat="false" ht="15" hidden="false" customHeight="false" outlineLevel="0" collapsed="false">
      <c r="A480" s="19"/>
      <c r="B480" s="20"/>
      <c r="C480" s="20"/>
      <c r="D480" s="20"/>
      <c r="E480" s="20"/>
      <c r="F480" s="21"/>
      <c r="G480" s="21"/>
      <c r="H480" s="21"/>
      <c r="I480" s="21"/>
      <c r="J480" s="21"/>
      <c r="K480" s="21"/>
      <c r="L480" s="21"/>
      <c r="M480" s="21"/>
      <c r="N480" s="21"/>
      <c r="O480" s="21"/>
      <c r="P480" s="21"/>
      <c r="Q480" s="21"/>
      <c r="R480" s="21"/>
      <c r="S480" s="21"/>
      <c r="T480" s="21"/>
      <c r="U480" s="21"/>
      <c r="V480" s="21"/>
      <c r="W480" s="21"/>
      <c r="X480" s="20"/>
      <c r="Y480" s="22" t="str">
        <f aca="false">IF(COUNTIF($F480:$J480,"Yes")+COUNTIF($F480:$J480,"No")=0,"",COUNTIF($F480:$J480,"Yes")/(COUNTIF($F480:$J480,"Yes")+COUNTIF($F480:$J480,"No")))</f>
        <v/>
      </c>
      <c r="Z480" s="22" t="str">
        <f aca="false">IF(COUNTIF($L480:$Q480,"Yes")+COUNTIF($L480:$Q480,"No")=0,"",COUNTIF($L480:$Q480,"Yes")/(COUNTIF($L480:$Q480,"Yes")+COUNTIF($L480:$Q480,"No")))</f>
        <v/>
      </c>
      <c r="AA480" s="22" t="str">
        <f aca="false">IF(COUNTIF($S480:$V480,"Yes")+COUNTIF($S480:$V480,"No")=0,"",COUNTIF($S480:$V480,"Yes")/(COUNTIF($S480:$V480,"Yes")+COUNTIF($S480:$V480,"No")))</f>
        <v/>
      </c>
      <c r="AB480" s="22" t="str">
        <f aca="false">IF(OR($C480="",IF($Y480="",0,WeightCX)+IF($Z480="",0,WeightIR)+IF($AA480="",0,WeightIN)=0),"",IF($AD480="Yes",0,(IF($Y480="",0,WeightCX*$Y480)+IF($Z480="",0,WeightIR*$Z480)+IF($AA480="",0,WeightIN*$AA480))/(IF($Y480="",0,WeightCX)+IF($Z480="",0,WeightIR)+IF($AA480="",0,WeightIN))))</f>
        <v/>
      </c>
      <c r="AC480" s="23" t="str">
        <f aca="false">IF($AB480="","",IF($AB480&gt;=BandExceeds,"Exceeds",IF($AB480&gt;=BandMeets,"Meets",IF($AB480&gt;=BandNI,"Needs improvement","Unsatisfactory"))))</f>
        <v/>
      </c>
      <c r="AD480" s="24" t="str">
        <f aca="false">IF($C480="","",IF(OR($K480="Yes",$R480="Yes",$W480="Yes"),"Yes","No"))</f>
        <v/>
      </c>
    </row>
    <row r="481" customFormat="false" ht="15" hidden="false" customHeight="false" outlineLevel="0" collapsed="false">
      <c r="A481" s="19"/>
      <c r="B481" s="20"/>
      <c r="C481" s="20"/>
      <c r="D481" s="20"/>
      <c r="E481" s="20"/>
      <c r="F481" s="21"/>
      <c r="G481" s="21"/>
      <c r="H481" s="21"/>
      <c r="I481" s="21"/>
      <c r="J481" s="21"/>
      <c r="K481" s="21"/>
      <c r="L481" s="21"/>
      <c r="M481" s="21"/>
      <c r="N481" s="21"/>
      <c r="O481" s="21"/>
      <c r="P481" s="21"/>
      <c r="Q481" s="21"/>
      <c r="R481" s="21"/>
      <c r="S481" s="21"/>
      <c r="T481" s="21"/>
      <c r="U481" s="21"/>
      <c r="V481" s="21"/>
      <c r="W481" s="21"/>
      <c r="X481" s="20"/>
      <c r="Y481" s="22" t="str">
        <f aca="false">IF(COUNTIF($F481:$J481,"Yes")+COUNTIF($F481:$J481,"No")=0,"",COUNTIF($F481:$J481,"Yes")/(COUNTIF($F481:$J481,"Yes")+COUNTIF($F481:$J481,"No")))</f>
        <v/>
      </c>
      <c r="Z481" s="22" t="str">
        <f aca="false">IF(COUNTIF($L481:$Q481,"Yes")+COUNTIF($L481:$Q481,"No")=0,"",COUNTIF($L481:$Q481,"Yes")/(COUNTIF($L481:$Q481,"Yes")+COUNTIF($L481:$Q481,"No")))</f>
        <v/>
      </c>
      <c r="AA481" s="22" t="str">
        <f aca="false">IF(COUNTIF($S481:$V481,"Yes")+COUNTIF($S481:$V481,"No")=0,"",COUNTIF($S481:$V481,"Yes")/(COUNTIF($S481:$V481,"Yes")+COUNTIF($S481:$V481,"No")))</f>
        <v/>
      </c>
      <c r="AB481" s="22" t="str">
        <f aca="false">IF(OR($C481="",IF($Y481="",0,WeightCX)+IF($Z481="",0,WeightIR)+IF($AA481="",0,WeightIN)=0),"",IF($AD481="Yes",0,(IF($Y481="",0,WeightCX*$Y481)+IF($Z481="",0,WeightIR*$Z481)+IF($AA481="",0,WeightIN*$AA481))/(IF($Y481="",0,WeightCX)+IF($Z481="",0,WeightIR)+IF($AA481="",0,WeightIN))))</f>
        <v/>
      </c>
      <c r="AC481" s="23" t="str">
        <f aca="false">IF($AB481="","",IF($AB481&gt;=BandExceeds,"Exceeds",IF($AB481&gt;=BandMeets,"Meets",IF($AB481&gt;=BandNI,"Needs improvement","Unsatisfactory"))))</f>
        <v/>
      </c>
      <c r="AD481" s="24" t="str">
        <f aca="false">IF($C481="","",IF(OR($K481="Yes",$R481="Yes",$W481="Yes"),"Yes","No"))</f>
        <v/>
      </c>
    </row>
    <row r="482" customFormat="false" ht="15" hidden="false" customHeight="false" outlineLevel="0" collapsed="false">
      <c r="A482" s="19"/>
      <c r="B482" s="20"/>
      <c r="C482" s="20"/>
      <c r="D482" s="20"/>
      <c r="E482" s="20"/>
      <c r="F482" s="21"/>
      <c r="G482" s="21"/>
      <c r="H482" s="21"/>
      <c r="I482" s="21"/>
      <c r="J482" s="21"/>
      <c r="K482" s="21"/>
      <c r="L482" s="21"/>
      <c r="M482" s="21"/>
      <c r="N482" s="21"/>
      <c r="O482" s="21"/>
      <c r="P482" s="21"/>
      <c r="Q482" s="21"/>
      <c r="R482" s="21"/>
      <c r="S482" s="21"/>
      <c r="T482" s="21"/>
      <c r="U482" s="21"/>
      <c r="V482" s="21"/>
      <c r="W482" s="21"/>
      <c r="X482" s="20"/>
      <c r="Y482" s="22" t="str">
        <f aca="false">IF(COUNTIF($F482:$J482,"Yes")+COUNTIF($F482:$J482,"No")=0,"",COUNTIF($F482:$J482,"Yes")/(COUNTIF($F482:$J482,"Yes")+COUNTIF($F482:$J482,"No")))</f>
        <v/>
      </c>
      <c r="Z482" s="22" t="str">
        <f aca="false">IF(COUNTIF($L482:$Q482,"Yes")+COUNTIF($L482:$Q482,"No")=0,"",COUNTIF($L482:$Q482,"Yes")/(COUNTIF($L482:$Q482,"Yes")+COUNTIF($L482:$Q482,"No")))</f>
        <v/>
      </c>
      <c r="AA482" s="22" t="str">
        <f aca="false">IF(COUNTIF($S482:$V482,"Yes")+COUNTIF($S482:$V482,"No")=0,"",COUNTIF($S482:$V482,"Yes")/(COUNTIF($S482:$V482,"Yes")+COUNTIF($S482:$V482,"No")))</f>
        <v/>
      </c>
      <c r="AB482" s="22" t="str">
        <f aca="false">IF(OR($C482="",IF($Y482="",0,WeightCX)+IF($Z482="",0,WeightIR)+IF($AA482="",0,WeightIN)=0),"",IF($AD482="Yes",0,(IF($Y482="",0,WeightCX*$Y482)+IF($Z482="",0,WeightIR*$Z482)+IF($AA482="",0,WeightIN*$AA482))/(IF($Y482="",0,WeightCX)+IF($Z482="",0,WeightIR)+IF($AA482="",0,WeightIN))))</f>
        <v/>
      </c>
      <c r="AC482" s="23" t="str">
        <f aca="false">IF($AB482="","",IF($AB482&gt;=BandExceeds,"Exceeds",IF($AB482&gt;=BandMeets,"Meets",IF($AB482&gt;=BandNI,"Needs improvement","Unsatisfactory"))))</f>
        <v/>
      </c>
      <c r="AD482" s="24" t="str">
        <f aca="false">IF($C482="","",IF(OR($K482="Yes",$R482="Yes",$W482="Yes"),"Yes","No"))</f>
        <v/>
      </c>
    </row>
    <row r="483" customFormat="false" ht="15" hidden="false" customHeight="false" outlineLevel="0" collapsed="false">
      <c r="A483" s="19"/>
      <c r="B483" s="20"/>
      <c r="C483" s="20"/>
      <c r="D483" s="20"/>
      <c r="E483" s="20"/>
      <c r="F483" s="21"/>
      <c r="G483" s="21"/>
      <c r="H483" s="21"/>
      <c r="I483" s="21"/>
      <c r="J483" s="21"/>
      <c r="K483" s="21"/>
      <c r="L483" s="21"/>
      <c r="M483" s="21"/>
      <c r="N483" s="21"/>
      <c r="O483" s="21"/>
      <c r="P483" s="21"/>
      <c r="Q483" s="21"/>
      <c r="R483" s="21"/>
      <c r="S483" s="21"/>
      <c r="T483" s="21"/>
      <c r="U483" s="21"/>
      <c r="V483" s="21"/>
      <c r="W483" s="21"/>
      <c r="X483" s="20"/>
      <c r="Y483" s="22" t="str">
        <f aca="false">IF(COUNTIF($F483:$J483,"Yes")+COUNTIF($F483:$J483,"No")=0,"",COUNTIF($F483:$J483,"Yes")/(COUNTIF($F483:$J483,"Yes")+COUNTIF($F483:$J483,"No")))</f>
        <v/>
      </c>
      <c r="Z483" s="22" t="str">
        <f aca="false">IF(COUNTIF($L483:$Q483,"Yes")+COUNTIF($L483:$Q483,"No")=0,"",COUNTIF($L483:$Q483,"Yes")/(COUNTIF($L483:$Q483,"Yes")+COUNTIF($L483:$Q483,"No")))</f>
        <v/>
      </c>
      <c r="AA483" s="22" t="str">
        <f aca="false">IF(COUNTIF($S483:$V483,"Yes")+COUNTIF($S483:$V483,"No")=0,"",COUNTIF($S483:$V483,"Yes")/(COUNTIF($S483:$V483,"Yes")+COUNTIF($S483:$V483,"No")))</f>
        <v/>
      </c>
      <c r="AB483" s="22" t="str">
        <f aca="false">IF(OR($C483="",IF($Y483="",0,WeightCX)+IF($Z483="",0,WeightIR)+IF($AA483="",0,WeightIN)=0),"",IF($AD483="Yes",0,(IF($Y483="",0,WeightCX*$Y483)+IF($Z483="",0,WeightIR*$Z483)+IF($AA483="",0,WeightIN*$AA483))/(IF($Y483="",0,WeightCX)+IF($Z483="",0,WeightIR)+IF($AA483="",0,WeightIN))))</f>
        <v/>
      </c>
      <c r="AC483" s="23" t="str">
        <f aca="false">IF($AB483="","",IF($AB483&gt;=BandExceeds,"Exceeds",IF($AB483&gt;=BandMeets,"Meets",IF($AB483&gt;=BandNI,"Needs improvement","Unsatisfactory"))))</f>
        <v/>
      </c>
      <c r="AD483" s="24" t="str">
        <f aca="false">IF($C483="","",IF(OR($K483="Yes",$R483="Yes",$W483="Yes"),"Yes","No"))</f>
        <v/>
      </c>
    </row>
    <row r="484" customFormat="false" ht="15" hidden="false" customHeight="false" outlineLevel="0" collapsed="false">
      <c r="A484" s="19"/>
      <c r="B484" s="20"/>
      <c r="C484" s="20"/>
      <c r="D484" s="20"/>
      <c r="E484" s="20"/>
      <c r="F484" s="21"/>
      <c r="G484" s="21"/>
      <c r="H484" s="21"/>
      <c r="I484" s="21"/>
      <c r="J484" s="21"/>
      <c r="K484" s="21"/>
      <c r="L484" s="21"/>
      <c r="M484" s="21"/>
      <c r="N484" s="21"/>
      <c r="O484" s="21"/>
      <c r="P484" s="21"/>
      <c r="Q484" s="21"/>
      <c r="R484" s="21"/>
      <c r="S484" s="21"/>
      <c r="T484" s="21"/>
      <c r="U484" s="21"/>
      <c r="V484" s="21"/>
      <c r="W484" s="21"/>
      <c r="X484" s="20"/>
      <c r="Y484" s="22" t="str">
        <f aca="false">IF(COUNTIF($F484:$J484,"Yes")+COUNTIF($F484:$J484,"No")=0,"",COUNTIF($F484:$J484,"Yes")/(COUNTIF($F484:$J484,"Yes")+COUNTIF($F484:$J484,"No")))</f>
        <v/>
      </c>
      <c r="Z484" s="22" t="str">
        <f aca="false">IF(COUNTIF($L484:$Q484,"Yes")+COUNTIF($L484:$Q484,"No")=0,"",COUNTIF($L484:$Q484,"Yes")/(COUNTIF($L484:$Q484,"Yes")+COUNTIF($L484:$Q484,"No")))</f>
        <v/>
      </c>
      <c r="AA484" s="22" t="str">
        <f aca="false">IF(COUNTIF($S484:$V484,"Yes")+COUNTIF($S484:$V484,"No")=0,"",COUNTIF($S484:$V484,"Yes")/(COUNTIF($S484:$V484,"Yes")+COUNTIF($S484:$V484,"No")))</f>
        <v/>
      </c>
      <c r="AB484" s="22" t="str">
        <f aca="false">IF(OR($C484="",IF($Y484="",0,WeightCX)+IF($Z484="",0,WeightIR)+IF($AA484="",0,WeightIN)=0),"",IF($AD484="Yes",0,(IF($Y484="",0,WeightCX*$Y484)+IF($Z484="",0,WeightIR*$Z484)+IF($AA484="",0,WeightIN*$AA484))/(IF($Y484="",0,WeightCX)+IF($Z484="",0,WeightIR)+IF($AA484="",0,WeightIN))))</f>
        <v/>
      </c>
      <c r="AC484" s="23" t="str">
        <f aca="false">IF($AB484="","",IF($AB484&gt;=BandExceeds,"Exceeds",IF($AB484&gt;=BandMeets,"Meets",IF($AB484&gt;=BandNI,"Needs improvement","Unsatisfactory"))))</f>
        <v/>
      </c>
      <c r="AD484" s="24" t="str">
        <f aca="false">IF($C484="","",IF(OR($K484="Yes",$R484="Yes",$W484="Yes"),"Yes","No"))</f>
        <v/>
      </c>
    </row>
    <row r="485" customFormat="false" ht="15" hidden="false" customHeight="false" outlineLevel="0" collapsed="false">
      <c r="A485" s="19"/>
      <c r="B485" s="20"/>
      <c r="C485" s="20"/>
      <c r="D485" s="20"/>
      <c r="E485" s="20"/>
      <c r="F485" s="21"/>
      <c r="G485" s="21"/>
      <c r="H485" s="21"/>
      <c r="I485" s="21"/>
      <c r="J485" s="21"/>
      <c r="K485" s="21"/>
      <c r="L485" s="21"/>
      <c r="M485" s="21"/>
      <c r="N485" s="21"/>
      <c r="O485" s="21"/>
      <c r="P485" s="21"/>
      <c r="Q485" s="21"/>
      <c r="R485" s="21"/>
      <c r="S485" s="21"/>
      <c r="T485" s="21"/>
      <c r="U485" s="21"/>
      <c r="V485" s="21"/>
      <c r="W485" s="21"/>
      <c r="X485" s="20"/>
      <c r="Y485" s="22" t="str">
        <f aca="false">IF(COUNTIF($F485:$J485,"Yes")+COUNTIF($F485:$J485,"No")=0,"",COUNTIF($F485:$J485,"Yes")/(COUNTIF($F485:$J485,"Yes")+COUNTIF($F485:$J485,"No")))</f>
        <v/>
      </c>
      <c r="Z485" s="22" t="str">
        <f aca="false">IF(COUNTIF($L485:$Q485,"Yes")+COUNTIF($L485:$Q485,"No")=0,"",COUNTIF($L485:$Q485,"Yes")/(COUNTIF($L485:$Q485,"Yes")+COUNTIF($L485:$Q485,"No")))</f>
        <v/>
      </c>
      <c r="AA485" s="22" t="str">
        <f aca="false">IF(COUNTIF($S485:$V485,"Yes")+COUNTIF($S485:$V485,"No")=0,"",COUNTIF($S485:$V485,"Yes")/(COUNTIF($S485:$V485,"Yes")+COUNTIF($S485:$V485,"No")))</f>
        <v/>
      </c>
      <c r="AB485" s="22" t="str">
        <f aca="false">IF(OR($C485="",IF($Y485="",0,WeightCX)+IF($Z485="",0,WeightIR)+IF($AA485="",0,WeightIN)=0),"",IF($AD485="Yes",0,(IF($Y485="",0,WeightCX*$Y485)+IF($Z485="",0,WeightIR*$Z485)+IF($AA485="",0,WeightIN*$AA485))/(IF($Y485="",0,WeightCX)+IF($Z485="",0,WeightIR)+IF($AA485="",0,WeightIN))))</f>
        <v/>
      </c>
      <c r="AC485" s="23" t="str">
        <f aca="false">IF($AB485="","",IF($AB485&gt;=BandExceeds,"Exceeds",IF($AB485&gt;=BandMeets,"Meets",IF($AB485&gt;=BandNI,"Needs improvement","Unsatisfactory"))))</f>
        <v/>
      </c>
      <c r="AD485" s="24" t="str">
        <f aca="false">IF($C485="","",IF(OR($K485="Yes",$R485="Yes",$W485="Yes"),"Yes","No"))</f>
        <v/>
      </c>
    </row>
    <row r="486" customFormat="false" ht="15" hidden="false" customHeight="false" outlineLevel="0" collapsed="false">
      <c r="A486" s="19"/>
      <c r="B486" s="20"/>
      <c r="C486" s="20"/>
      <c r="D486" s="20"/>
      <c r="E486" s="20"/>
      <c r="F486" s="21"/>
      <c r="G486" s="21"/>
      <c r="H486" s="21"/>
      <c r="I486" s="21"/>
      <c r="J486" s="21"/>
      <c r="K486" s="21"/>
      <c r="L486" s="21"/>
      <c r="M486" s="21"/>
      <c r="N486" s="21"/>
      <c r="O486" s="21"/>
      <c r="P486" s="21"/>
      <c r="Q486" s="21"/>
      <c r="R486" s="21"/>
      <c r="S486" s="21"/>
      <c r="T486" s="21"/>
      <c r="U486" s="21"/>
      <c r="V486" s="21"/>
      <c r="W486" s="21"/>
      <c r="X486" s="20"/>
      <c r="Y486" s="22" t="str">
        <f aca="false">IF(COUNTIF($F486:$J486,"Yes")+COUNTIF($F486:$J486,"No")=0,"",COUNTIF($F486:$J486,"Yes")/(COUNTIF($F486:$J486,"Yes")+COUNTIF($F486:$J486,"No")))</f>
        <v/>
      </c>
      <c r="Z486" s="22" t="str">
        <f aca="false">IF(COUNTIF($L486:$Q486,"Yes")+COUNTIF($L486:$Q486,"No")=0,"",COUNTIF($L486:$Q486,"Yes")/(COUNTIF($L486:$Q486,"Yes")+COUNTIF($L486:$Q486,"No")))</f>
        <v/>
      </c>
      <c r="AA486" s="22" t="str">
        <f aca="false">IF(COUNTIF($S486:$V486,"Yes")+COUNTIF($S486:$V486,"No")=0,"",COUNTIF($S486:$V486,"Yes")/(COUNTIF($S486:$V486,"Yes")+COUNTIF($S486:$V486,"No")))</f>
        <v/>
      </c>
      <c r="AB486" s="22" t="str">
        <f aca="false">IF(OR($C486="",IF($Y486="",0,WeightCX)+IF($Z486="",0,WeightIR)+IF($AA486="",0,WeightIN)=0),"",IF($AD486="Yes",0,(IF($Y486="",0,WeightCX*$Y486)+IF($Z486="",0,WeightIR*$Z486)+IF($AA486="",0,WeightIN*$AA486))/(IF($Y486="",0,WeightCX)+IF($Z486="",0,WeightIR)+IF($AA486="",0,WeightIN))))</f>
        <v/>
      </c>
      <c r="AC486" s="23" t="str">
        <f aca="false">IF($AB486="","",IF($AB486&gt;=BandExceeds,"Exceeds",IF($AB486&gt;=BandMeets,"Meets",IF($AB486&gt;=BandNI,"Needs improvement","Unsatisfactory"))))</f>
        <v/>
      </c>
      <c r="AD486" s="24" t="str">
        <f aca="false">IF($C486="","",IF(OR($K486="Yes",$R486="Yes",$W486="Yes"),"Yes","No"))</f>
        <v/>
      </c>
    </row>
    <row r="487" customFormat="false" ht="15" hidden="false" customHeight="false" outlineLevel="0" collapsed="false">
      <c r="A487" s="19"/>
      <c r="B487" s="20"/>
      <c r="C487" s="20"/>
      <c r="D487" s="20"/>
      <c r="E487" s="20"/>
      <c r="F487" s="21"/>
      <c r="G487" s="21"/>
      <c r="H487" s="21"/>
      <c r="I487" s="21"/>
      <c r="J487" s="21"/>
      <c r="K487" s="21"/>
      <c r="L487" s="21"/>
      <c r="M487" s="21"/>
      <c r="N487" s="21"/>
      <c r="O487" s="21"/>
      <c r="P487" s="21"/>
      <c r="Q487" s="21"/>
      <c r="R487" s="21"/>
      <c r="S487" s="21"/>
      <c r="T487" s="21"/>
      <c r="U487" s="21"/>
      <c r="V487" s="21"/>
      <c r="W487" s="21"/>
      <c r="X487" s="20"/>
      <c r="Y487" s="22" t="str">
        <f aca="false">IF(COUNTIF($F487:$J487,"Yes")+COUNTIF($F487:$J487,"No")=0,"",COUNTIF($F487:$J487,"Yes")/(COUNTIF($F487:$J487,"Yes")+COUNTIF($F487:$J487,"No")))</f>
        <v/>
      </c>
      <c r="Z487" s="22" t="str">
        <f aca="false">IF(COUNTIF($L487:$Q487,"Yes")+COUNTIF($L487:$Q487,"No")=0,"",COUNTIF($L487:$Q487,"Yes")/(COUNTIF($L487:$Q487,"Yes")+COUNTIF($L487:$Q487,"No")))</f>
        <v/>
      </c>
      <c r="AA487" s="22" t="str">
        <f aca="false">IF(COUNTIF($S487:$V487,"Yes")+COUNTIF($S487:$V487,"No")=0,"",COUNTIF($S487:$V487,"Yes")/(COUNTIF($S487:$V487,"Yes")+COUNTIF($S487:$V487,"No")))</f>
        <v/>
      </c>
      <c r="AB487" s="22" t="str">
        <f aca="false">IF(OR($C487="",IF($Y487="",0,WeightCX)+IF($Z487="",0,WeightIR)+IF($AA487="",0,WeightIN)=0),"",IF($AD487="Yes",0,(IF($Y487="",0,WeightCX*$Y487)+IF($Z487="",0,WeightIR*$Z487)+IF($AA487="",0,WeightIN*$AA487))/(IF($Y487="",0,WeightCX)+IF($Z487="",0,WeightIR)+IF($AA487="",0,WeightIN))))</f>
        <v/>
      </c>
      <c r="AC487" s="23" t="str">
        <f aca="false">IF($AB487="","",IF($AB487&gt;=BandExceeds,"Exceeds",IF($AB487&gt;=BandMeets,"Meets",IF($AB487&gt;=BandNI,"Needs improvement","Unsatisfactory"))))</f>
        <v/>
      </c>
      <c r="AD487" s="24" t="str">
        <f aca="false">IF($C487="","",IF(OR($K487="Yes",$R487="Yes",$W487="Yes"),"Yes","No"))</f>
        <v/>
      </c>
    </row>
    <row r="488" customFormat="false" ht="15" hidden="false" customHeight="false" outlineLevel="0" collapsed="false">
      <c r="A488" s="19"/>
      <c r="B488" s="20"/>
      <c r="C488" s="20"/>
      <c r="D488" s="20"/>
      <c r="E488" s="20"/>
      <c r="F488" s="21"/>
      <c r="G488" s="21"/>
      <c r="H488" s="21"/>
      <c r="I488" s="21"/>
      <c r="J488" s="21"/>
      <c r="K488" s="21"/>
      <c r="L488" s="21"/>
      <c r="M488" s="21"/>
      <c r="N488" s="21"/>
      <c r="O488" s="21"/>
      <c r="P488" s="21"/>
      <c r="Q488" s="21"/>
      <c r="R488" s="21"/>
      <c r="S488" s="21"/>
      <c r="T488" s="21"/>
      <c r="U488" s="21"/>
      <c r="V488" s="21"/>
      <c r="W488" s="21"/>
      <c r="X488" s="20"/>
      <c r="Y488" s="22" t="str">
        <f aca="false">IF(COUNTIF($F488:$J488,"Yes")+COUNTIF($F488:$J488,"No")=0,"",COUNTIF($F488:$J488,"Yes")/(COUNTIF($F488:$J488,"Yes")+COUNTIF($F488:$J488,"No")))</f>
        <v/>
      </c>
      <c r="Z488" s="22" t="str">
        <f aca="false">IF(COUNTIF($L488:$Q488,"Yes")+COUNTIF($L488:$Q488,"No")=0,"",COUNTIF($L488:$Q488,"Yes")/(COUNTIF($L488:$Q488,"Yes")+COUNTIF($L488:$Q488,"No")))</f>
        <v/>
      </c>
      <c r="AA488" s="22" t="str">
        <f aca="false">IF(COUNTIF($S488:$V488,"Yes")+COUNTIF($S488:$V488,"No")=0,"",COUNTIF($S488:$V488,"Yes")/(COUNTIF($S488:$V488,"Yes")+COUNTIF($S488:$V488,"No")))</f>
        <v/>
      </c>
      <c r="AB488" s="22" t="str">
        <f aca="false">IF(OR($C488="",IF($Y488="",0,WeightCX)+IF($Z488="",0,WeightIR)+IF($AA488="",0,WeightIN)=0),"",IF($AD488="Yes",0,(IF($Y488="",0,WeightCX*$Y488)+IF($Z488="",0,WeightIR*$Z488)+IF($AA488="",0,WeightIN*$AA488))/(IF($Y488="",0,WeightCX)+IF($Z488="",0,WeightIR)+IF($AA488="",0,WeightIN))))</f>
        <v/>
      </c>
      <c r="AC488" s="23" t="str">
        <f aca="false">IF($AB488="","",IF($AB488&gt;=BandExceeds,"Exceeds",IF($AB488&gt;=BandMeets,"Meets",IF($AB488&gt;=BandNI,"Needs improvement","Unsatisfactory"))))</f>
        <v/>
      </c>
      <c r="AD488" s="24" t="str">
        <f aca="false">IF($C488="","",IF(OR($K488="Yes",$R488="Yes",$W488="Yes"),"Yes","No"))</f>
        <v/>
      </c>
    </row>
    <row r="489" customFormat="false" ht="15" hidden="false" customHeight="false" outlineLevel="0" collapsed="false">
      <c r="A489" s="19"/>
      <c r="B489" s="20"/>
      <c r="C489" s="20"/>
      <c r="D489" s="20"/>
      <c r="E489" s="20"/>
      <c r="F489" s="21"/>
      <c r="G489" s="21"/>
      <c r="H489" s="21"/>
      <c r="I489" s="21"/>
      <c r="J489" s="21"/>
      <c r="K489" s="21"/>
      <c r="L489" s="21"/>
      <c r="M489" s="21"/>
      <c r="N489" s="21"/>
      <c r="O489" s="21"/>
      <c r="P489" s="21"/>
      <c r="Q489" s="21"/>
      <c r="R489" s="21"/>
      <c r="S489" s="21"/>
      <c r="T489" s="21"/>
      <c r="U489" s="21"/>
      <c r="V489" s="21"/>
      <c r="W489" s="21"/>
      <c r="X489" s="20"/>
      <c r="Y489" s="22" t="str">
        <f aca="false">IF(COUNTIF($F489:$J489,"Yes")+COUNTIF($F489:$J489,"No")=0,"",COUNTIF($F489:$J489,"Yes")/(COUNTIF($F489:$J489,"Yes")+COUNTIF($F489:$J489,"No")))</f>
        <v/>
      </c>
      <c r="Z489" s="22" t="str">
        <f aca="false">IF(COUNTIF($L489:$Q489,"Yes")+COUNTIF($L489:$Q489,"No")=0,"",COUNTIF($L489:$Q489,"Yes")/(COUNTIF($L489:$Q489,"Yes")+COUNTIF($L489:$Q489,"No")))</f>
        <v/>
      </c>
      <c r="AA489" s="22" t="str">
        <f aca="false">IF(COUNTIF($S489:$V489,"Yes")+COUNTIF($S489:$V489,"No")=0,"",COUNTIF($S489:$V489,"Yes")/(COUNTIF($S489:$V489,"Yes")+COUNTIF($S489:$V489,"No")))</f>
        <v/>
      </c>
      <c r="AB489" s="22" t="str">
        <f aca="false">IF(OR($C489="",IF($Y489="",0,WeightCX)+IF($Z489="",0,WeightIR)+IF($AA489="",0,WeightIN)=0),"",IF($AD489="Yes",0,(IF($Y489="",0,WeightCX*$Y489)+IF($Z489="",0,WeightIR*$Z489)+IF($AA489="",0,WeightIN*$AA489))/(IF($Y489="",0,WeightCX)+IF($Z489="",0,WeightIR)+IF($AA489="",0,WeightIN))))</f>
        <v/>
      </c>
      <c r="AC489" s="23" t="str">
        <f aca="false">IF($AB489="","",IF($AB489&gt;=BandExceeds,"Exceeds",IF($AB489&gt;=BandMeets,"Meets",IF($AB489&gt;=BandNI,"Needs improvement","Unsatisfactory"))))</f>
        <v/>
      </c>
      <c r="AD489" s="24" t="str">
        <f aca="false">IF($C489="","",IF(OR($K489="Yes",$R489="Yes",$W489="Yes"),"Yes","No"))</f>
        <v/>
      </c>
    </row>
    <row r="490" customFormat="false" ht="15" hidden="false" customHeight="false" outlineLevel="0" collapsed="false">
      <c r="A490" s="19"/>
      <c r="B490" s="20"/>
      <c r="C490" s="20"/>
      <c r="D490" s="20"/>
      <c r="E490" s="20"/>
      <c r="F490" s="21"/>
      <c r="G490" s="21"/>
      <c r="H490" s="21"/>
      <c r="I490" s="21"/>
      <c r="J490" s="21"/>
      <c r="K490" s="21"/>
      <c r="L490" s="21"/>
      <c r="M490" s="21"/>
      <c r="N490" s="21"/>
      <c r="O490" s="21"/>
      <c r="P490" s="21"/>
      <c r="Q490" s="21"/>
      <c r="R490" s="21"/>
      <c r="S490" s="21"/>
      <c r="T490" s="21"/>
      <c r="U490" s="21"/>
      <c r="V490" s="21"/>
      <c r="W490" s="21"/>
      <c r="X490" s="20"/>
      <c r="Y490" s="22" t="str">
        <f aca="false">IF(COUNTIF($F490:$J490,"Yes")+COUNTIF($F490:$J490,"No")=0,"",COUNTIF($F490:$J490,"Yes")/(COUNTIF($F490:$J490,"Yes")+COUNTIF($F490:$J490,"No")))</f>
        <v/>
      </c>
      <c r="Z490" s="22" t="str">
        <f aca="false">IF(COUNTIF($L490:$Q490,"Yes")+COUNTIF($L490:$Q490,"No")=0,"",COUNTIF($L490:$Q490,"Yes")/(COUNTIF($L490:$Q490,"Yes")+COUNTIF($L490:$Q490,"No")))</f>
        <v/>
      </c>
      <c r="AA490" s="22" t="str">
        <f aca="false">IF(COUNTIF($S490:$V490,"Yes")+COUNTIF($S490:$V490,"No")=0,"",COUNTIF($S490:$V490,"Yes")/(COUNTIF($S490:$V490,"Yes")+COUNTIF($S490:$V490,"No")))</f>
        <v/>
      </c>
      <c r="AB490" s="22" t="str">
        <f aca="false">IF(OR($C490="",IF($Y490="",0,WeightCX)+IF($Z490="",0,WeightIR)+IF($AA490="",0,WeightIN)=0),"",IF($AD490="Yes",0,(IF($Y490="",0,WeightCX*$Y490)+IF($Z490="",0,WeightIR*$Z490)+IF($AA490="",0,WeightIN*$AA490))/(IF($Y490="",0,WeightCX)+IF($Z490="",0,WeightIR)+IF($AA490="",0,WeightIN))))</f>
        <v/>
      </c>
      <c r="AC490" s="23" t="str">
        <f aca="false">IF($AB490="","",IF($AB490&gt;=BandExceeds,"Exceeds",IF($AB490&gt;=BandMeets,"Meets",IF($AB490&gt;=BandNI,"Needs improvement","Unsatisfactory"))))</f>
        <v/>
      </c>
      <c r="AD490" s="24" t="str">
        <f aca="false">IF($C490="","",IF(OR($K490="Yes",$R490="Yes",$W490="Yes"),"Yes","No"))</f>
        <v/>
      </c>
    </row>
    <row r="491" customFormat="false" ht="15" hidden="false" customHeight="false" outlineLevel="0" collapsed="false">
      <c r="A491" s="19"/>
      <c r="B491" s="20"/>
      <c r="C491" s="20"/>
      <c r="D491" s="20"/>
      <c r="E491" s="20"/>
      <c r="F491" s="21"/>
      <c r="G491" s="21"/>
      <c r="H491" s="21"/>
      <c r="I491" s="21"/>
      <c r="J491" s="21"/>
      <c r="K491" s="21"/>
      <c r="L491" s="21"/>
      <c r="M491" s="21"/>
      <c r="N491" s="21"/>
      <c r="O491" s="21"/>
      <c r="P491" s="21"/>
      <c r="Q491" s="21"/>
      <c r="R491" s="21"/>
      <c r="S491" s="21"/>
      <c r="T491" s="21"/>
      <c r="U491" s="21"/>
      <c r="V491" s="21"/>
      <c r="W491" s="21"/>
      <c r="X491" s="20"/>
      <c r="Y491" s="22" t="str">
        <f aca="false">IF(COUNTIF($F491:$J491,"Yes")+COUNTIF($F491:$J491,"No")=0,"",COUNTIF($F491:$J491,"Yes")/(COUNTIF($F491:$J491,"Yes")+COUNTIF($F491:$J491,"No")))</f>
        <v/>
      </c>
      <c r="Z491" s="22" t="str">
        <f aca="false">IF(COUNTIF($L491:$Q491,"Yes")+COUNTIF($L491:$Q491,"No")=0,"",COUNTIF($L491:$Q491,"Yes")/(COUNTIF($L491:$Q491,"Yes")+COUNTIF($L491:$Q491,"No")))</f>
        <v/>
      </c>
      <c r="AA491" s="22" t="str">
        <f aca="false">IF(COUNTIF($S491:$V491,"Yes")+COUNTIF($S491:$V491,"No")=0,"",COUNTIF($S491:$V491,"Yes")/(COUNTIF($S491:$V491,"Yes")+COUNTIF($S491:$V491,"No")))</f>
        <v/>
      </c>
      <c r="AB491" s="22" t="str">
        <f aca="false">IF(OR($C491="",IF($Y491="",0,WeightCX)+IF($Z491="",0,WeightIR)+IF($AA491="",0,WeightIN)=0),"",IF($AD491="Yes",0,(IF($Y491="",0,WeightCX*$Y491)+IF($Z491="",0,WeightIR*$Z491)+IF($AA491="",0,WeightIN*$AA491))/(IF($Y491="",0,WeightCX)+IF($Z491="",0,WeightIR)+IF($AA491="",0,WeightIN))))</f>
        <v/>
      </c>
      <c r="AC491" s="23" t="str">
        <f aca="false">IF($AB491="","",IF($AB491&gt;=BandExceeds,"Exceeds",IF($AB491&gt;=BandMeets,"Meets",IF($AB491&gt;=BandNI,"Needs improvement","Unsatisfactory"))))</f>
        <v/>
      </c>
      <c r="AD491" s="24" t="str">
        <f aca="false">IF($C491="","",IF(OR($K491="Yes",$R491="Yes",$W491="Yes"),"Yes","No"))</f>
        <v/>
      </c>
    </row>
    <row r="492" customFormat="false" ht="15" hidden="false" customHeight="false" outlineLevel="0" collapsed="false">
      <c r="A492" s="19"/>
      <c r="B492" s="20"/>
      <c r="C492" s="20"/>
      <c r="D492" s="20"/>
      <c r="E492" s="20"/>
      <c r="F492" s="21"/>
      <c r="G492" s="21"/>
      <c r="H492" s="21"/>
      <c r="I492" s="21"/>
      <c r="J492" s="21"/>
      <c r="K492" s="21"/>
      <c r="L492" s="21"/>
      <c r="M492" s="21"/>
      <c r="N492" s="21"/>
      <c r="O492" s="21"/>
      <c r="P492" s="21"/>
      <c r="Q492" s="21"/>
      <c r="R492" s="21"/>
      <c r="S492" s="21"/>
      <c r="T492" s="21"/>
      <c r="U492" s="21"/>
      <c r="V492" s="21"/>
      <c r="W492" s="21"/>
      <c r="X492" s="20"/>
      <c r="Y492" s="22" t="str">
        <f aca="false">IF(COUNTIF($F492:$J492,"Yes")+COUNTIF($F492:$J492,"No")=0,"",COUNTIF($F492:$J492,"Yes")/(COUNTIF($F492:$J492,"Yes")+COUNTIF($F492:$J492,"No")))</f>
        <v/>
      </c>
      <c r="Z492" s="22" t="str">
        <f aca="false">IF(COUNTIF($L492:$Q492,"Yes")+COUNTIF($L492:$Q492,"No")=0,"",COUNTIF($L492:$Q492,"Yes")/(COUNTIF($L492:$Q492,"Yes")+COUNTIF($L492:$Q492,"No")))</f>
        <v/>
      </c>
      <c r="AA492" s="22" t="str">
        <f aca="false">IF(COUNTIF($S492:$V492,"Yes")+COUNTIF($S492:$V492,"No")=0,"",COUNTIF($S492:$V492,"Yes")/(COUNTIF($S492:$V492,"Yes")+COUNTIF($S492:$V492,"No")))</f>
        <v/>
      </c>
      <c r="AB492" s="22" t="str">
        <f aca="false">IF(OR($C492="",IF($Y492="",0,WeightCX)+IF($Z492="",0,WeightIR)+IF($AA492="",0,WeightIN)=0),"",IF($AD492="Yes",0,(IF($Y492="",0,WeightCX*$Y492)+IF($Z492="",0,WeightIR*$Z492)+IF($AA492="",0,WeightIN*$AA492))/(IF($Y492="",0,WeightCX)+IF($Z492="",0,WeightIR)+IF($AA492="",0,WeightIN))))</f>
        <v/>
      </c>
      <c r="AC492" s="23" t="str">
        <f aca="false">IF($AB492="","",IF($AB492&gt;=BandExceeds,"Exceeds",IF($AB492&gt;=BandMeets,"Meets",IF($AB492&gt;=BandNI,"Needs improvement","Unsatisfactory"))))</f>
        <v/>
      </c>
      <c r="AD492" s="24" t="str">
        <f aca="false">IF($C492="","",IF(OR($K492="Yes",$R492="Yes",$W492="Yes"),"Yes","No"))</f>
        <v/>
      </c>
    </row>
    <row r="493" customFormat="false" ht="15" hidden="false" customHeight="false" outlineLevel="0" collapsed="false">
      <c r="A493" s="19"/>
      <c r="B493" s="20"/>
      <c r="C493" s="20"/>
      <c r="D493" s="20"/>
      <c r="E493" s="20"/>
      <c r="F493" s="21"/>
      <c r="G493" s="21"/>
      <c r="H493" s="21"/>
      <c r="I493" s="21"/>
      <c r="J493" s="21"/>
      <c r="K493" s="21"/>
      <c r="L493" s="21"/>
      <c r="M493" s="21"/>
      <c r="N493" s="21"/>
      <c r="O493" s="21"/>
      <c r="P493" s="21"/>
      <c r="Q493" s="21"/>
      <c r="R493" s="21"/>
      <c r="S493" s="21"/>
      <c r="T493" s="21"/>
      <c r="U493" s="21"/>
      <c r="V493" s="21"/>
      <c r="W493" s="21"/>
      <c r="X493" s="20"/>
      <c r="Y493" s="22" t="str">
        <f aca="false">IF(COUNTIF($F493:$J493,"Yes")+COUNTIF($F493:$J493,"No")=0,"",COUNTIF($F493:$J493,"Yes")/(COUNTIF($F493:$J493,"Yes")+COUNTIF($F493:$J493,"No")))</f>
        <v/>
      </c>
      <c r="Z493" s="22" t="str">
        <f aca="false">IF(COUNTIF($L493:$Q493,"Yes")+COUNTIF($L493:$Q493,"No")=0,"",COUNTIF($L493:$Q493,"Yes")/(COUNTIF($L493:$Q493,"Yes")+COUNTIF($L493:$Q493,"No")))</f>
        <v/>
      </c>
      <c r="AA493" s="22" t="str">
        <f aca="false">IF(COUNTIF($S493:$V493,"Yes")+COUNTIF($S493:$V493,"No")=0,"",COUNTIF($S493:$V493,"Yes")/(COUNTIF($S493:$V493,"Yes")+COUNTIF($S493:$V493,"No")))</f>
        <v/>
      </c>
      <c r="AB493" s="22" t="str">
        <f aca="false">IF(OR($C493="",IF($Y493="",0,WeightCX)+IF($Z493="",0,WeightIR)+IF($AA493="",0,WeightIN)=0),"",IF($AD493="Yes",0,(IF($Y493="",0,WeightCX*$Y493)+IF($Z493="",0,WeightIR*$Z493)+IF($AA493="",0,WeightIN*$AA493))/(IF($Y493="",0,WeightCX)+IF($Z493="",0,WeightIR)+IF($AA493="",0,WeightIN))))</f>
        <v/>
      </c>
      <c r="AC493" s="23" t="str">
        <f aca="false">IF($AB493="","",IF($AB493&gt;=BandExceeds,"Exceeds",IF($AB493&gt;=BandMeets,"Meets",IF($AB493&gt;=BandNI,"Needs improvement","Unsatisfactory"))))</f>
        <v/>
      </c>
      <c r="AD493" s="24" t="str">
        <f aca="false">IF($C493="","",IF(OR($K493="Yes",$R493="Yes",$W493="Yes"),"Yes","No"))</f>
        <v/>
      </c>
    </row>
    <row r="494" customFormat="false" ht="15" hidden="false" customHeight="false" outlineLevel="0" collapsed="false">
      <c r="A494" s="19"/>
      <c r="B494" s="20"/>
      <c r="C494" s="20"/>
      <c r="D494" s="20"/>
      <c r="E494" s="20"/>
      <c r="F494" s="21"/>
      <c r="G494" s="21"/>
      <c r="H494" s="21"/>
      <c r="I494" s="21"/>
      <c r="J494" s="21"/>
      <c r="K494" s="21"/>
      <c r="L494" s="21"/>
      <c r="M494" s="21"/>
      <c r="N494" s="21"/>
      <c r="O494" s="21"/>
      <c r="P494" s="21"/>
      <c r="Q494" s="21"/>
      <c r="R494" s="21"/>
      <c r="S494" s="21"/>
      <c r="T494" s="21"/>
      <c r="U494" s="21"/>
      <c r="V494" s="21"/>
      <c r="W494" s="21"/>
      <c r="X494" s="20"/>
      <c r="Y494" s="22" t="str">
        <f aca="false">IF(COUNTIF($F494:$J494,"Yes")+COUNTIF($F494:$J494,"No")=0,"",COUNTIF($F494:$J494,"Yes")/(COUNTIF($F494:$J494,"Yes")+COUNTIF($F494:$J494,"No")))</f>
        <v/>
      </c>
      <c r="Z494" s="22" t="str">
        <f aca="false">IF(COUNTIF($L494:$Q494,"Yes")+COUNTIF($L494:$Q494,"No")=0,"",COUNTIF($L494:$Q494,"Yes")/(COUNTIF($L494:$Q494,"Yes")+COUNTIF($L494:$Q494,"No")))</f>
        <v/>
      </c>
      <c r="AA494" s="22" t="str">
        <f aca="false">IF(COUNTIF($S494:$V494,"Yes")+COUNTIF($S494:$V494,"No")=0,"",COUNTIF($S494:$V494,"Yes")/(COUNTIF($S494:$V494,"Yes")+COUNTIF($S494:$V494,"No")))</f>
        <v/>
      </c>
      <c r="AB494" s="22" t="str">
        <f aca="false">IF(OR($C494="",IF($Y494="",0,WeightCX)+IF($Z494="",0,WeightIR)+IF($AA494="",0,WeightIN)=0),"",IF($AD494="Yes",0,(IF($Y494="",0,WeightCX*$Y494)+IF($Z494="",0,WeightIR*$Z494)+IF($AA494="",0,WeightIN*$AA494))/(IF($Y494="",0,WeightCX)+IF($Z494="",0,WeightIR)+IF($AA494="",0,WeightIN))))</f>
        <v/>
      </c>
      <c r="AC494" s="23" t="str">
        <f aca="false">IF($AB494="","",IF($AB494&gt;=BandExceeds,"Exceeds",IF($AB494&gt;=BandMeets,"Meets",IF($AB494&gt;=BandNI,"Needs improvement","Unsatisfactory"))))</f>
        <v/>
      </c>
      <c r="AD494" s="24" t="str">
        <f aca="false">IF($C494="","",IF(OR($K494="Yes",$R494="Yes",$W494="Yes"),"Yes","No"))</f>
        <v/>
      </c>
    </row>
    <row r="495" customFormat="false" ht="15" hidden="false" customHeight="false" outlineLevel="0" collapsed="false">
      <c r="A495" s="19"/>
      <c r="B495" s="20"/>
      <c r="C495" s="20"/>
      <c r="D495" s="20"/>
      <c r="E495" s="20"/>
      <c r="F495" s="21"/>
      <c r="G495" s="21"/>
      <c r="H495" s="21"/>
      <c r="I495" s="21"/>
      <c r="J495" s="21"/>
      <c r="K495" s="21"/>
      <c r="L495" s="21"/>
      <c r="M495" s="21"/>
      <c r="N495" s="21"/>
      <c r="O495" s="21"/>
      <c r="P495" s="21"/>
      <c r="Q495" s="21"/>
      <c r="R495" s="21"/>
      <c r="S495" s="21"/>
      <c r="T495" s="21"/>
      <c r="U495" s="21"/>
      <c r="V495" s="21"/>
      <c r="W495" s="21"/>
      <c r="X495" s="20"/>
      <c r="Y495" s="22" t="str">
        <f aca="false">IF(COUNTIF($F495:$J495,"Yes")+COUNTIF($F495:$J495,"No")=0,"",COUNTIF($F495:$J495,"Yes")/(COUNTIF($F495:$J495,"Yes")+COUNTIF($F495:$J495,"No")))</f>
        <v/>
      </c>
      <c r="Z495" s="22" t="str">
        <f aca="false">IF(COUNTIF($L495:$Q495,"Yes")+COUNTIF($L495:$Q495,"No")=0,"",COUNTIF($L495:$Q495,"Yes")/(COUNTIF($L495:$Q495,"Yes")+COUNTIF($L495:$Q495,"No")))</f>
        <v/>
      </c>
      <c r="AA495" s="22" t="str">
        <f aca="false">IF(COUNTIF($S495:$V495,"Yes")+COUNTIF($S495:$V495,"No")=0,"",COUNTIF($S495:$V495,"Yes")/(COUNTIF($S495:$V495,"Yes")+COUNTIF($S495:$V495,"No")))</f>
        <v/>
      </c>
      <c r="AB495" s="22" t="str">
        <f aca="false">IF(OR($C495="",IF($Y495="",0,WeightCX)+IF($Z495="",0,WeightIR)+IF($AA495="",0,WeightIN)=0),"",IF($AD495="Yes",0,(IF($Y495="",0,WeightCX*$Y495)+IF($Z495="",0,WeightIR*$Z495)+IF($AA495="",0,WeightIN*$AA495))/(IF($Y495="",0,WeightCX)+IF($Z495="",0,WeightIR)+IF($AA495="",0,WeightIN))))</f>
        <v/>
      </c>
      <c r="AC495" s="23" t="str">
        <f aca="false">IF($AB495="","",IF($AB495&gt;=BandExceeds,"Exceeds",IF($AB495&gt;=BandMeets,"Meets",IF($AB495&gt;=BandNI,"Needs improvement","Unsatisfactory"))))</f>
        <v/>
      </c>
      <c r="AD495" s="24" t="str">
        <f aca="false">IF($C495="","",IF(OR($K495="Yes",$R495="Yes",$W495="Yes"),"Yes","No"))</f>
        <v/>
      </c>
    </row>
    <row r="496" customFormat="false" ht="15" hidden="false" customHeight="false" outlineLevel="0" collapsed="false">
      <c r="A496" s="19"/>
      <c r="B496" s="20"/>
      <c r="C496" s="20"/>
      <c r="D496" s="20"/>
      <c r="E496" s="20"/>
      <c r="F496" s="21"/>
      <c r="G496" s="21"/>
      <c r="H496" s="21"/>
      <c r="I496" s="21"/>
      <c r="J496" s="21"/>
      <c r="K496" s="21"/>
      <c r="L496" s="21"/>
      <c r="M496" s="21"/>
      <c r="N496" s="21"/>
      <c r="O496" s="21"/>
      <c r="P496" s="21"/>
      <c r="Q496" s="21"/>
      <c r="R496" s="21"/>
      <c r="S496" s="21"/>
      <c r="T496" s="21"/>
      <c r="U496" s="21"/>
      <c r="V496" s="21"/>
      <c r="W496" s="21"/>
      <c r="X496" s="20"/>
      <c r="Y496" s="22" t="str">
        <f aca="false">IF(COUNTIF($F496:$J496,"Yes")+COUNTIF($F496:$J496,"No")=0,"",COUNTIF($F496:$J496,"Yes")/(COUNTIF($F496:$J496,"Yes")+COUNTIF($F496:$J496,"No")))</f>
        <v/>
      </c>
      <c r="Z496" s="22" t="str">
        <f aca="false">IF(COUNTIF($L496:$Q496,"Yes")+COUNTIF($L496:$Q496,"No")=0,"",COUNTIF($L496:$Q496,"Yes")/(COUNTIF($L496:$Q496,"Yes")+COUNTIF($L496:$Q496,"No")))</f>
        <v/>
      </c>
      <c r="AA496" s="22" t="str">
        <f aca="false">IF(COUNTIF($S496:$V496,"Yes")+COUNTIF($S496:$V496,"No")=0,"",COUNTIF($S496:$V496,"Yes")/(COUNTIF($S496:$V496,"Yes")+COUNTIF($S496:$V496,"No")))</f>
        <v/>
      </c>
      <c r="AB496" s="22" t="str">
        <f aca="false">IF(OR($C496="",IF($Y496="",0,WeightCX)+IF($Z496="",0,WeightIR)+IF($AA496="",0,WeightIN)=0),"",IF($AD496="Yes",0,(IF($Y496="",0,WeightCX*$Y496)+IF($Z496="",0,WeightIR*$Z496)+IF($AA496="",0,WeightIN*$AA496))/(IF($Y496="",0,WeightCX)+IF($Z496="",0,WeightIR)+IF($AA496="",0,WeightIN))))</f>
        <v/>
      </c>
      <c r="AC496" s="23" t="str">
        <f aca="false">IF($AB496="","",IF($AB496&gt;=BandExceeds,"Exceeds",IF($AB496&gt;=BandMeets,"Meets",IF($AB496&gt;=BandNI,"Needs improvement","Unsatisfactory"))))</f>
        <v/>
      </c>
      <c r="AD496" s="24" t="str">
        <f aca="false">IF($C496="","",IF(OR($K496="Yes",$R496="Yes",$W496="Yes"),"Yes","No"))</f>
        <v/>
      </c>
    </row>
    <row r="497" customFormat="false" ht="15" hidden="false" customHeight="false" outlineLevel="0" collapsed="false">
      <c r="A497" s="19"/>
      <c r="B497" s="20"/>
      <c r="C497" s="20"/>
      <c r="D497" s="20"/>
      <c r="E497" s="20"/>
      <c r="F497" s="21"/>
      <c r="G497" s="21"/>
      <c r="H497" s="21"/>
      <c r="I497" s="21"/>
      <c r="J497" s="21"/>
      <c r="K497" s="21"/>
      <c r="L497" s="21"/>
      <c r="M497" s="21"/>
      <c r="N497" s="21"/>
      <c r="O497" s="21"/>
      <c r="P497" s="21"/>
      <c r="Q497" s="21"/>
      <c r="R497" s="21"/>
      <c r="S497" s="21"/>
      <c r="T497" s="21"/>
      <c r="U497" s="21"/>
      <c r="V497" s="21"/>
      <c r="W497" s="21"/>
      <c r="X497" s="20"/>
      <c r="Y497" s="22" t="str">
        <f aca="false">IF(COUNTIF($F497:$J497,"Yes")+COUNTIF($F497:$J497,"No")=0,"",COUNTIF($F497:$J497,"Yes")/(COUNTIF($F497:$J497,"Yes")+COUNTIF($F497:$J497,"No")))</f>
        <v/>
      </c>
      <c r="Z497" s="22" t="str">
        <f aca="false">IF(COUNTIF($L497:$Q497,"Yes")+COUNTIF($L497:$Q497,"No")=0,"",COUNTIF($L497:$Q497,"Yes")/(COUNTIF($L497:$Q497,"Yes")+COUNTIF($L497:$Q497,"No")))</f>
        <v/>
      </c>
      <c r="AA497" s="22" t="str">
        <f aca="false">IF(COUNTIF($S497:$V497,"Yes")+COUNTIF($S497:$V497,"No")=0,"",COUNTIF($S497:$V497,"Yes")/(COUNTIF($S497:$V497,"Yes")+COUNTIF($S497:$V497,"No")))</f>
        <v/>
      </c>
      <c r="AB497" s="22" t="str">
        <f aca="false">IF(OR($C497="",IF($Y497="",0,WeightCX)+IF($Z497="",0,WeightIR)+IF($AA497="",0,WeightIN)=0),"",IF($AD497="Yes",0,(IF($Y497="",0,WeightCX*$Y497)+IF($Z497="",0,WeightIR*$Z497)+IF($AA497="",0,WeightIN*$AA497))/(IF($Y497="",0,WeightCX)+IF($Z497="",0,WeightIR)+IF($AA497="",0,WeightIN))))</f>
        <v/>
      </c>
      <c r="AC497" s="23" t="str">
        <f aca="false">IF($AB497="","",IF($AB497&gt;=BandExceeds,"Exceeds",IF($AB497&gt;=BandMeets,"Meets",IF($AB497&gt;=BandNI,"Needs improvement","Unsatisfactory"))))</f>
        <v/>
      </c>
      <c r="AD497" s="24" t="str">
        <f aca="false">IF($C497="","",IF(OR($K497="Yes",$R497="Yes",$W497="Yes"),"Yes","No"))</f>
        <v/>
      </c>
    </row>
    <row r="498" customFormat="false" ht="15" hidden="false" customHeight="false" outlineLevel="0" collapsed="false">
      <c r="A498" s="19"/>
      <c r="B498" s="20"/>
      <c r="C498" s="20"/>
      <c r="D498" s="20"/>
      <c r="E498" s="20"/>
      <c r="F498" s="21"/>
      <c r="G498" s="21"/>
      <c r="H498" s="21"/>
      <c r="I498" s="21"/>
      <c r="J498" s="21"/>
      <c r="K498" s="21"/>
      <c r="L498" s="21"/>
      <c r="M498" s="21"/>
      <c r="N498" s="21"/>
      <c r="O498" s="21"/>
      <c r="P498" s="21"/>
      <c r="Q498" s="21"/>
      <c r="R498" s="21"/>
      <c r="S498" s="21"/>
      <c r="T498" s="21"/>
      <c r="U498" s="21"/>
      <c r="V498" s="21"/>
      <c r="W498" s="21"/>
      <c r="X498" s="20"/>
      <c r="Y498" s="22" t="str">
        <f aca="false">IF(COUNTIF($F498:$J498,"Yes")+COUNTIF($F498:$J498,"No")=0,"",COUNTIF($F498:$J498,"Yes")/(COUNTIF($F498:$J498,"Yes")+COUNTIF($F498:$J498,"No")))</f>
        <v/>
      </c>
      <c r="Z498" s="22" t="str">
        <f aca="false">IF(COUNTIF($L498:$Q498,"Yes")+COUNTIF($L498:$Q498,"No")=0,"",COUNTIF($L498:$Q498,"Yes")/(COUNTIF($L498:$Q498,"Yes")+COUNTIF($L498:$Q498,"No")))</f>
        <v/>
      </c>
      <c r="AA498" s="22" t="str">
        <f aca="false">IF(COUNTIF($S498:$V498,"Yes")+COUNTIF($S498:$V498,"No")=0,"",COUNTIF($S498:$V498,"Yes")/(COUNTIF($S498:$V498,"Yes")+COUNTIF($S498:$V498,"No")))</f>
        <v/>
      </c>
      <c r="AB498" s="22" t="str">
        <f aca="false">IF(OR($C498="",IF($Y498="",0,WeightCX)+IF($Z498="",0,WeightIR)+IF($AA498="",0,WeightIN)=0),"",IF($AD498="Yes",0,(IF($Y498="",0,WeightCX*$Y498)+IF($Z498="",0,WeightIR*$Z498)+IF($AA498="",0,WeightIN*$AA498))/(IF($Y498="",0,WeightCX)+IF($Z498="",0,WeightIR)+IF($AA498="",0,WeightIN))))</f>
        <v/>
      </c>
      <c r="AC498" s="23" t="str">
        <f aca="false">IF($AB498="","",IF($AB498&gt;=BandExceeds,"Exceeds",IF($AB498&gt;=BandMeets,"Meets",IF($AB498&gt;=BandNI,"Needs improvement","Unsatisfactory"))))</f>
        <v/>
      </c>
      <c r="AD498" s="24" t="str">
        <f aca="false">IF($C498="","",IF(OR($K498="Yes",$R498="Yes",$W498="Yes"),"Yes","No"))</f>
        <v/>
      </c>
    </row>
    <row r="499" customFormat="false" ht="15" hidden="false" customHeight="false" outlineLevel="0" collapsed="false">
      <c r="A499" s="19"/>
      <c r="B499" s="20"/>
      <c r="C499" s="20"/>
      <c r="D499" s="20"/>
      <c r="E499" s="20"/>
      <c r="F499" s="21"/>
      <c r="G499" s="21"/>
      <c r="H499" s="21"/>
      <c r="I499" s="21"/>
      <c r="J499" s="21"/>
      <c r="K499" s="21"/>
      <c r="L499" s="21"/>
      <c r="M499" s="21"/>
      <c r="N499" s="21"/>
      <c r="O499" s="21"/>
      <c r="P499" s="21"/>
      <c r="Q499" s="21"/>
      <c r="R499" s="21"/>
      <c r="S499" s="21"/>
      <c r="T499" s="21"/>
      <c r="U499" s="21"/>
      <c r="V499" s="21"/>
      <c r="W499" s="21"/>
      <c r="X499" s="20"/>
      <c r="Y499" s="22" t="str">
        <f aca="false">IF(COUNTIF($F499:$J499,"Yes")+COUNTIF($F499:$J499,"No")=0,"",COUNTIF($F499:$J499,"Yes")/(COUNTIF($F499:$J499,"Yes")+COUNTIF($F499:$J499,"No")))</f>
        <v/>
      </c>
      <c r="Z499" s="22" t="str">
        <f aca="false">IF(COUNTIF($L499:$Q499,"Yes")+COUNTIF($L499:$Q499,"No")=0,"",COUNTIF($L499:$Q499,"Yes")/(COUNTIF($L499:$Q499,"Yes")+COUNTIF($L499:$Q499,"No")))</f>
        <v/>
      </c>
      <c r="AA499" s="22" t="str">
        <f aca="false">IF(COUNTIF($S499:$V499,"Yes")+COUNTIF($S499:$V499,"No")=0,"",COUNTIF($S499:$V499,"Yes")/(COUNTIF($S499:$V499,"Yes")+COUNTIF($S499:$V499,"No")))</f>
        <v/>
      </c>
      <c r="AB499" s="22" t="str">
        <f aca="false">IF(OR($C499="",IF($Y499="",0,WeightCX)+IF($Z499="",0,WeightIR)+IF($AA499="",0,WeightIN)=0),"",IF($AD499="Yes",0,(IF($Y499="",0,WeightCX*$Y499)+IF($Z499="",0,WeightIR*$Z499)+IF($AA499="",0,WeightIN*$AA499))/(IF($Y499="",0,WeightCX)+IF($Z499="",0,WeightIR)+IF($AA499="",0,WeightIN))))</f>
        <v/>
      </c>
      <c r="AC499" s="23" t="str">
        <f aca="false">IF($AB499="","",IF($AB499&gt;=BandExceeds,"Exceeds",IF($AB499&gt;=BandMeets,"Meets",IF($AB499&gt;=BandNI,"Needs improvement","Unsatisfactory"))))</f>
        <v/>
      </c>
      <c r="AD499" s="24" t="str">
        <f aca="false">IF($C499="","",IF(OR($K499="Yes",$R499="Yes",$W499="Yes"),"Yes","No"))</f>
        <v/>
      </c>
    </row>
    <row r="500" customFormat="false" ht="15" hidden="false" customHeight="false" outlineLevel="0" collapsed="false">
      <c r="A500" s="19"/>
      <c r="B500" s="20"/>
      <c r="C500" s="20"/>
      <c r="D500" s="20"/>
      <c r="E500" s="20"/>
      <c r="F500" s="21"/>
      <c r="G500" s="21"/>
      <c r="H500" s="21"/>
      <c r="I500" s="21"/>
      <c r="J500" s="21"/>
      <c r="K500" s="21"/>
      <c r="L500" s="21"/>
      <c r="M500" s="21"/>
      <c r="N500" s="21"/>
      <c r="O500" s="21"/>
      <c r="P500" s="21"/>
      <c r="Q500" s="21"/>
      <c r="R500" s="21"/>
      <c r="S500" s="21"/>
      <c r="T500" s="21"/>
      <c r="U500" s="21"/>
      <c r="V500" s="21"/>
      <c r="W500" s="21"/>
      <c r="X500" s="20"/>
      <c r="Y500" s="22" t="str">
        <f aca="false">IF(COUNTIF($F500:$J500,"Yes")+COUNTIF($F500:$J500,"No")=0,"",COUNTIF($F500:$J500,"Yes")/(COUNTIF($F500:$J500,"Yes")+COUNTIF($F500:$J500,"No")))</f>
        <v/>
      </c>
      <c r="Z500" s="22" t="str">
        <f aca="false">IF(COUNTIF($L500:$Q500,"Yes")+COUNTIF($L500:$Q500,"No")=0,"",COUNTIF($L500:$Q500,"Yes")/(COUNTIF($L500:$Q500,"Yes")+COUNTIF($L500:$Q500,"No")))</f>
        <v/>
      </c>
      <c r="AA500" s="22" t="str">
        <f aca="false">IF(COUNTIF($S500:$V500,"Yes")+COUNTIF($S500:$V500,"No")=0,"",COUNTIF($S500:$V500,"Yes")/(COUNTIF($S500:$V500,"Yes")+COUNTIF($S500:$V500,"No")))</f>
        <v/>
      </c>
      <c r="AB500" s="22" t="str">
        <f aca="false">IF(OR($C500="",IF($Y500="",0,WeightCX)+IF($Z500="",0,WeightIR)+IF($AA500="",0,WeightIN)=0),"",IF($AD500="Yes",0,(IF($Y500="",0,WeightCX*$Y500)+IF($Z500="",0,WeightIR*$Z500)+IF($AA500="",0,WeightIN*$AA500))/(IF($Y500="",0,WeightCX)+IF($Z500="",0,WeightIR)+IF($AA500="",0,WeightIN))))</f>
        <v/>
      </c>
      <c r="AC500" s="23" t="str">
        <f aca="false">IF($AB500="","",IF($AB500&gt;=BandExceeds,"Exceeds",IF($AB500&gt;=BandMeets,"Meets",IF($AB500&gt;=BandNI,"Needs improvement","Unsatisfactory"))))</f>
        <v/>
      </c>
      <c r="AD500" s="24" t="str">
        <f aca="false">IF($C500="","",IF(OR($K500="Yes",$R500="Yes",$W500="Yes"),"Yes","No"))</f>
        <v/>
      </c>
    </row>
    <row r="501" customFormat="false" ht="15" hidden="false" customHeight="false" outlineLevel="0" collapsed="false">
      <c r="A501" s="19"/>
      <c r="B501" s="20"/>
      <c r="C501" s="20"/>
      <c r="D501" s="20"/>
      <c r="E501" s="20"/>
      <c r="F501" s="21"/>
      <c r="G501" s="21"/>
      <c r="H501" s="21"/>
      <c r="I501" s="21"/>
      <c r="J501" s="21"/>
      <c r="K501" s="21"/>
      <c r="L501" s="21"/>
      <c r="M501" s="21"/>
      <c r="N501" s="21"/>
      <c r="O501" s="21"/>
      <c r="P501" s="21"/>
      <c r="Q501" s="21"/>
      <c r="R501" s="21"/>
      <c r="S501" s="21"/>
      <c r="T501" s="21"/>
      <c r="U501" s="21"/>
      <c r="V501" s="21"/>
      <c r="W501" s="21"/>
      <c r="X501" s="20"/>
      <c r="Y501" s="22" t="str">
        <f aca="false">IF(COUNTIF($F501:$J501,"Yes")+COUNTIF($F501:$J501,"No")=0,"",COUNTIF($F501:$J501,"Yes")/(COUNTIF($F501:$J501,"Yes")+COUNTIF($F501:$J501,"No")))</f>
        <v/>
      </c>
      <c r="Z501" s="22" t="str">
        <f aca="false">IF(COUNTIF($L501:$Q501,"Yes")+COUNTIF($L501:$Q501,"No")=0,"",COUNTIF($L501:$Q501,"Yes")/(COUNTIF($L501:$Q501,"Yes")+COUNTIF($L501:$Q501,"No")))</f>
        <v/>
      </c>
      <c r="AA501" s="22" t="str">
        <f aca="false">IF(COUNTIF($S501:$V501,"Yes")+COUNTIF($S501:$V501,"No")=0,"",COUNTIF($S501:$V501,"Yes")/(COUNTIF($S501:$V501,"Yes")+COUNTIF($S501:$V501,"No")))</f>
        <v/>
      </c>
      <c r="AB501" s="22" t="str">
        <f aca="false">IF(OR($C501="",IF($Y501="",0,WeightCX)+IF($Z501="",0,WeightIR)+IF($AA501="",0,WeightIN)=0),"",IF($AD501="Yes",0,(IF($Y501="",0,WeightCX*$Y501)+IF($Z501="",0,WeightIR*$Z501)+IF($AA501="",0,WeightIN*$AA501))/(IF($Y501="",0,WeightCX)+IF($Z501="",0,WeightIR)+IF($AA501="",0,WeightIN))))</f>
        <v/>
      </c>
      <c r="AC501" s="23" t="str">
        <f aca="false">IF($AB501="","",IF($AB501&gt;=BandExceeds,"Exceeds",IF($AB501&gt;=BandMeets,"Meets",IF($AB501&gt;=BandNI,"Needs improvement","Unsatisfactory"))))</f>
        <v/>
      </c>
      <c r="AD501" s="24" t="str">
        <f aca="false">IF($C501="","",IF(OR($K501="Yes",$R501="Yes",$W501="Yes"),"Yes","No"))</f>
        <v/>
      </c>
    </row>
  </sheetData>
  <autoFilter ref="A1:AD501"/>
  <conditionalFormatting sqref="F2:J501">
    <cfRule type="expression" priority="2" aboveAverage="0" equalAverage="0" bottom="0" percent="0" rank="0" text="" dxfId="12">
      <formula>F2="No"</formula>
    </cfRule>
    <cfRule type="expression" priority="3" aboveAverage="0" equalAverage="0" bottom="0" percent="0" rank="0" text="" dxfId="13">
      <formula>F2="N/A"</formula>
    </cfRule>
    <cfRule type="expression" priority="4" aboveAverage="0" equalAverage="0" bottom="0" percent="0" rank="0" text="" dxfId="14">
      <formula>F2="Yes"</formula>
    </cfRule>
  </conditionalFormatting>
  <conditionalFormatting sqref="K2:K501">
    <cfRule type="expression" priority="5" aboveAverage="0" equalAverage="0" bottom="0" percent="0" rank="0" text="" dxfId="15">
      <formula>K2="Yes"</formula>
    </cfRule>
  </conditionalFormatting>
  <conditionalFormatting sqref="L2:Q501">
    <cfRule type="expression" priority="6" aboveAverage="0" equalAverage="0" bottom="0" percent="0" rank="0" text="" dxfId="12">
      <formula>L2="No"</formula>
    </cfRule>
    <cfRule type="expression" priority="7" aboveAverage="0" equalAverage="0" bottom="0" percent="0" rank="0" text="" dxfId="13">
      <formula>L2="N/A"</formula>
    </cfRule>
    <cfRule type="expression" priority="8" aboveAverage="0" equalAverage="0" bottom="0" percent="0" rank="0" text="" dxfId="14">
      <formula>L2="Yes"</formula>
    </cfRule>
  </conditionalFormatting>
  <conditionalFormatting sqref="R2:R501">
    <cfRule type="expression" priority="9" aboveAverage="0" equalAverage="0" bottom="0" percent="0" rank="0" text="" dxfId="15">
      <formula>R2="Yes"</formula>
    </cfRule>
  </conditionalFormatting>
  <conditionalFormatting sqref="S2:V501">
    <cfRule type="expression" priority="10" aboveAverage="0" equalAverage="0" bottom="0" percent="0" rank="0" text="" dxfId="12">
      <formula>S2="No"</formula>
    </cfRule>
    <cfRule type="expression" priority="11" aboveAverage="0" equalAverage="0" bottom="0" percent="0" rank="0" text="" dxfId="13">
      <formula>S2="N/A"</formula>
    </cfRule>
    <cfRule type="expression" priority="12" aboveAverage="0" equalAverage="0" bottom="0" percent="0" rank="0" text="" dxfId="14">
      <formula>S2="Yes"</formula>
    </cfRule>
  </conditionalFormatting>
  <conditionalFormatting sqref="W2:W501">
    <cfRule type="expression" priority="13" aboveAverage="0" equalAverage="0" bottom="0" percent="0" rank="0" text="" dxfId="15">
      <formula>W2="Yes"</formula>
    </cfRule>
  </conditionalFormatting>
  <conditionalFormatting sqref="AC2:AC501">
    <cfRule type="expression" priority="14" aboveAverage="0" equalAverage="0" bottom="0" percent="0" rank="0" text="" dxfId="16">
      <formula>$AC2="Exceeds"</formula>
    </cfRule>
    <cfRule type="expression" priority="15" aboveAverage="0" equalAverage="0" bottom="0" percent="0" rank="0" text="" dxfId="17">
      <formula>$AC2="Meets"</formula>
    </cfRule>
    <cfRule type="expression" priority="16" aboveAverage="0" equalAverage="0" bottom="0" percent="0" rank="0" text="" dxfId="18">
      <formula>$AC2="Needs improvement"</formula>
    </cfRule>
    <cfRule type="expression" priority="17" aboveAverage="0" equalAverage="0" bottom="0" percent="0" rank="0" text="" dxfId="19">
      <formula>$AC2="Unsatisfactory"</formula>
    </cfRule>
  </conditionalFormatting>
  <conditionalFormatting sqref="AD2:AD501">
    <cfRule type="expression" priority="18" aboveAverage="0" equalAverage="0" bottom="0" percent="0" rank="0" text="" dxfId="15">
      <formula>$AD2="Yes"</formula>
    </cfRule>
  </conditionalFormatting>
  <dataValidations count="21">
    <dataValidation allowBlank="true" errorStyle="stop" operator="between" showDropDown="false" showErrorMessage="false" showInputMessage="false" sqref="B2:B501" type="list">
      <formula1>Lists!$E$2:$E$41</formula1>
      <formula2>0</formula2>
    </dataValidation>
    <dataValidation allowBlank="true" errorStyle="stop" operator="between" showDropDown="false" showErrorMessage="false" showInputMessage="false" sqref="C2:C501" type="list">
      <formula1>Lists!$D$2:$D$41</formula1>
      <formula2>0</formula2>
    </dataValidation>
    <dataValidation allowBlank="true" errorStyle="stop" operator="between" showDropDown="false" showErrorMessage="false" showInputMessage="false" sqref="D2:D501" type="list">
      <formula1>Lists!$C$2:$C$41</formula1>
      <formula2>0</formula2>
    </dataValidation>
    <dataValidation allowBlank="true" errorStyle="stop" operator="between" showDropDown="false" showErrorMessage="false" showInputMessage="false" sqref="F2:F501" type="list">
      <formula1>Lists!$A$2:$A$4</formula1>
      <formula2>0</formula2>
    </dataValidation>
    <dataValidation allowBlank="true" errorStyle="stop" operator="between" showDropDown="false" showErrorMessage="false" showInputMessage="false" sqref="G2:G501" type="list">
      <formula1>Lists!$A$2:$A$4</formula1>
      <formula2>0</formula2>
    </dataValidation>
    <dataValidation allowBlank="true" errorStyle="stop" operator="between" showDropDown="false" showErrorMessage="false" showInputMessage="false" sqref="H2:H501" type="list">
      <formula1>Lists!$A$2:$A$4</formula1>
      <formula2>0</formula2>
    </dataValidation>
    <dataValidation allowBlank="true" errorStyle="stop" operator="between" showDropDown="false" showErrorMessage="false" showInputMessage="false" sqref="I2:I501" type="list">
      <formula1>Lists!$A$2:$A$4</formula1>
      <formula2>0</formula2>
    </dataValidation>
    <dataValidation allowBlank="true" errorStyle="stop" operator="between" showDropDown="false" showErrorMessage="false" showInputMessage="false" sqref="J2:J501" type="list">
      <formula1>Lists!$A$2:$A$4</formula1>
      <formula2>0</formula2>
    </dataValidation>
    <dataValidation allowBlank="true" errorStyle="stop" operator="between" showDropDown="false" showErrorMessage="false" showInputMessage="false" sqref="L2:L501" type="list">
      <formula1>Lists!$A$2:$A$4</formula1>
      <formula2>0</formula2>
    </dataValidation>
    <dataValidation allowBlank="true" errorStyle="stop" operator="between" showDropDown="false" showErrorMessage="false" showInputMessage="false" sqref="M2:M501" type="list">
      <formula1>Lists!$A$2:$A$4</formula1>
      <formula2>0</formula2>
    </dataValidation>
    <dataValidation allowBlank="true" errorStyle="stop" operator="between" showDropDown="false" showErrorMessage="false" showInputMessage="false" sqref="N2:N501" type="list">
      <formula1>Lists!$A$2:$A$4</formula1>
      <formula2>0</formula2>
    </dataValidation>
    <dataValidation allowBlank="true" errorStyle="stop" operator="between" showDropDown="false" showErrorMessage="false" showInputMessage="false" sqref="O2:O501" type="list">
      <formula1>Lists!$A$2:$A$4</formula1>
      <formula2>0</formula2>
    </dataValidation>
    <dataValidation allowBlank="true" errorStyle="stop" operator="between" showDropDown="false" showErrorMessage="false" showInputMessage="false" sqref="P2:P501" type="list">
      <formula1>Lists!$A$2:$A$4</formula1>
      <formula2>0</formula2>
    </dataValidation>
    <dataValidation allowBlank="true" errorStyle="stop" operator="between" showDropDown="false" showErrorMessage="false" showInputMessage="false" sqref="Q2:Q501" type="list">
      <formula1>Lists!$A$2:$A$4</formula1>
      <formula2>0</formula2>
    </dataValidation>
    <dataValidation allowBlank="true" errorStyle="stop" operator="between" showDropDown="false" showErrorMessage="false" showInputMessage="false" sqref="S2:S501" type="list">
      <formula1>Lists!$A$2:$A$4</formula1>
      <formula2>0</formula2>
    </dataValidation>
    <dataValidation allowBlank="true" errorStyle="stop" operator="between" showDropDown="false" showErrorMessage="false" showInputMessage="false" sqref="T2:T501" type="list">
      <formula1>Lists!$A$2:$A$4</formula1>
      <formula2>0</formula2>
    </dataValidation>
    <dataValidation allowBlank="true" errorStyle="stop" operator="between" showDropDown="false" showErrorMessage="false" showInputMessage="false" sqref="U2:U501" type="list">
      <formula1>Lists!$A$2:$A$4</formula1>
      <formula2>0</formula2>
    </dataValidation>
    <dataValidation allowBlank="true" errorStyle="stop" operator="between" showDropDown="false" showErrorMessage="false" showInputMessage="false" sqref="V2:V501" type="list">
      <formula1>Lists!$A$2:$A$4</formula1>
      <formula2>0</formula2>
    </dataValidation>
    <dataValidation allowBlank="true" errorStyle="stop" operator="between" showDropDown="false" showErrorMessage="false" showInputMessage="false" sqref="K2:K501" type="list">
      <formula1>Lists!$B$2:$B$3</formula1>
      <formula2>0</formula2>
    </dataValidation>
    <dataValidation allowBlank="true" errorStyle="stop" operator="between" showDropDown="false" showErrorMessage="false" showInputMessage="false" sqref="R2:R501" type="list">
      <formula1>Lists!$B$2:$B$3</formula1>
      <formula2>0</formula2>
    </dataValidation>
    <dataValidation allowBlank="true" errorStyle="stop" operator="between" showDropDown="false" showErrorMessage="false" showInputMessage="false" sqref="W2:W501" type="list">
      <formula1>Lists!$B$2:$B$3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8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3" min="2" style="0" width="11"/>
    <col collapsed="false" customWidth="true" hidden="false" outlineLevel="0" max="4" min="4" style="0" width="17"/>
    <col collapsed="false" customWidth="true" hidden="false" outlineLevel="0" max="6" min="5" style="0" width="11"/>
    <col collapsed="false" customWidth="true" hidden="false" outlineLevel="0" max="7" min="7" style="0" width="26"/>
    <col collapsed="false" customWidth="true" hidden="false" outlineLevel="0" max="8" min="8" style="0" width="11"/>
    <col collapsed="false" customWidth="true" hidden="false" outlineLevel="0" max="16" min="9" style="0" width="13"/>
  </cols>
  <sheetData>
    <row r="1" customFormat="false" ht="24.45" hidden="false" customHeight="false" outlineLevel="0" collapsed="false">
      <c r="A1" s="1" t="s">
        <v>239</v>
      </c>
    </row>
    <row r="2" customFormat="false" ht="15" hidden="false" customHeight="false" outlineLevel="0" collapsed="false">
      <c r="A2" s="2" t="s">
        <v>240</v>
      </c>
    </row>
    <row r="4" customFormat="false" ht="43.5" hidden="false" customHeight="true" outlineLevel="0" collapsed="false">
      <c r="A4" s="18" t="s">
        <v>98</v>
      </c>
      <c r="B4" s="18" t="s">
        <v>241</v>
      </c>
      <c r="C4" s="18" t="s">
        <v>242</v>
      </c>
      <c r="D4" s="18" t="s">
        <v>121</v>
      </c>
      <c r="E4" s="18" t="s">
        <v>7</v>
      </c>
      <c r="F4" s="18" t="s">
        <v>243</v>
      </c>
      <c r="G4" s="18" t="s">
        <v>244</v>
      </c>
      <c r="H4" s="18" t="s">
        <v>245</v>
      </c>
    </row>
    <row r="5" customFormat="false" ht="15" hidden="false" customHeight="false" outlineLevel="0" collapsed="false">
      <c r="A5" s="25" t="str">
        <f aca="false">IF(Lists!$D$2="","",Lists!$D$2)</f>
        <v>Amara O.</v>
      </c>
      <c r="B5" s="26" t="n">
        <f aca="false">IF($A5="","",COUNTIF(Reviews!$C$2:$C$501,$A5))</f>
        <v>6</v>
      </c>
      <c r="C5" s="27" t="n">
        <f aca="false">IF(OR($A5="",$B5=0),"",AVERAGEIF(Reviews!$C$2:$C$501,$A5,Reviews!$AB$2:$AB$501))</f>
        <v>0.955277777777778</v>
      </c>
      <c r="D5" s="20" t="str">
        <f aca="false">IF($C5="","",IF($C5&gt;=BandExceeds,"Exceeds",IF($C5&gt;=BandMeets,"Meets",IF($C5&gt;=BandNI,"Needs improvement","Unsatisfactory"))))</f>
        <v>Exceeds</v>
      </c>
      <c r="E5" s="26" t="n">
        <f aca="false">IF($A5="","",COUNTIFS(Reviews!$C$2:$C$501,$A5,Reviews!$AD$2:$AD$501,"Yes"))</f>
        <v>0</v>
      </c>
      <c r="F5" s="26" t="str">
        <f aca="false">IF(OR($A5="",$B5=0),"",COUNTIF($B49:$P49,1)&amp;" of "&amp;COUNT($B49:$P49))</f>
        <v>12 of 15</v>
      </c>
      <c r="G5" s="20" t="str">
        <f aca="false">IF(OR($A5="",$B5=0),"",IF(MIN($B49:$P49)&gt;=1,"None missed",INDEX(Rubric!$C$11:$C$25,MATCH(MIN($B49:$P49),$B49:$P49,0))))</f>
        <v>Actions taken</v>
      </c>
      <c r="H5" s="27" t="n">
        <f aca="false">IF(OR($A5="",$B5=0),"",IF(MIN($B49:$P49)&gt;=1,"",MIN($B49:$P49)))</f>
        <v>0.666666666666667</v>
      </c>
    </row>
    <row r="6" customFormat="false" ht="15" hidden="false" customHeight="false" outlineLevel="0" collapsed="false">
      <c r="A6" s="25" t="str">
        <f aca="false">IF(Lists!$D$3="","",Lists!$D$3)</f>
        <v>Bruno K.</v>
      </c>
      <c r="B6" s="26" t="n">
        <f aca="false">IF($A6="","",COUNTIF(Reviews!$C$2:$C$501,$A6))</f>
        <v>6</v>
      </c>
      <c r="C6" s="27" t="n">
        <f aca="false">IF(OR($A6="",$B6=0),"",AVERAGEIF(Reviews!$C$2:$C$501,$A6,Reviews!$AB$2:$AB$501))</f>
        <v>0.831944444444445</v>
      </c>
      <c r="D6" s="20" t="str">
        <f aca="false">IF($C6="","",IF($C6&gt;=BandExceeds,"Exceeds",IF($C6&gt;=BandMeets,"Meets",IF($C6&gt;=BandNI,"Needs improvement","Unsatisfactory"))))</f>
        <v>Needs improvement</v>
      </c>
      <c r="E6" s="26" t="n">
        <f aca="false">IF($A6="","",COUNTIFS(Reviews!$C$2:$C$501,$A6,Reviews!$AD$2:$AD$501,"Yes"))</f>
        <v>0</v>
      </c>
      <c r="F6" s="26" t="str">
        <f aca="false">IF(OR($A6="",$B6=0),"",COUNTIF($B50:$P50,1)&amp;" of "&amp;COUNT($B50:$P50))</f>
        <v>7 of 15</v>
      </c>
      <c r="G6" s="20" t="str">
        <f aca="false">IF(OR($A6="",$B6=0),"",IF(MIN($B50:$P50)&gt;=1,"None missed",INDEX(Rubric!$C$11:$C$25,MATCH(MIN($B50:$P50),$B50:$P50,0))))</f>
        <v>Personal touch</v>
      </c>
      <c r="H6" s="27" t="n">
        <f aca="false">IF(OR($A6="",$B6=0),"",IF(MIN($B50:$P50)&gt;=1,"",MIN($B50:$P50)))</f>
        <v>0.5</v>
      </c>
    </row>
    <row r="7" customFormat="false" ht="15" hidden="false" customHeight="false" outlineLevel="0" collapsed="false">
      <c r="A7" s="25" t="str">
        <f aca="false">IF(Lists!$D$4="","",Lists!$D$4)</f>
        <v>Chen L.</v>
      </c>
      <c r="B7" s="26" t="n">
        <f aca="false">IF($A7="","",COUNTIF(Reviews!$C$2:$C$501,$A7))</f>
        <v>6</v>
      </c>
      <c r="C7" s="27" t="n">
        <f aca="false">IF(OR($A7="",$B7=0),"",AVERAGEIF(Reviews!$C$2:$C$501,$A7,Reviews!$AB$2:$AB$501))</f>
        <v>0.861944444444445</v>
      </c>
      <c r="D7" s="20" t="str">
        <f aca="false">IF($C7="","",IF($C7&gt;=BandExceeds,"Exceeds",IF($C7&gt;=BandMeets,"Meets",IF($C7&gt;=BandNI,"Needs improvement","Unsatisfactory"))))</f>
        <v>Meets</v>
      </c>
      <c r="E7" s="26" t="n">
        <f aca="false">IF($A7="","",COUNTIFS(Reviews!$C$2:$C$501,$A7,Reviews!$AD$2:$AD$501,"Yes"))</f>
        <v>0</v>
      </c>
      <c r="F7" s="26" t="str">
        <f aca="false">IF(OR($A7="",$B7=0),"",COUNTIF($B51:$P51,1)&amp;" of "&amp;COUNT($B51:$P51))</f>
        <v>8 of 15</v>
      </c>
      <c r="G7" s="20" t="str">
        <f aca="false">IF(OR($A7="",$B7=0),"",IF(MIN($B51:$P51)&gt;=1,"None missed",INDEX(Rubric!$C$11:$C$25,MATCH(MIN($B51:$P51),$B51:$P51,0))))</f>
        <v>Writing</v>
      </c>
      <c r="H7" s="27" t="n">
        <f aca="false">IF(OR($A7="",$B7=0),"",IF(MIN($B51:$P51)&gt;=1,"",MIN($B51:$P51)))</f>
        <v>0.5</v>
      </c>
    </row>
    <row r="8" customFormat="false" ht="15" hidden="false" customHeight="false" outlineLevel="0" collapsed="false">
      <c r="A8" s="25" t="str">
        <f aca="false">IF(Lists!$D$5="","",Lists!$D$5)</f>
        <v>Dalia R.</v>
      </c>
      <c r="B8" s="26" t="n">
        <f aca="false">IF($A8="","",COUNTIF(Reviews!$C$2:$C$501,$A8))</f>
        <v>6</v>
      </c>
      <c r="C8" s="27" t="n">
        <f aca="false">IF(OR($A8="",$B8=0),"",AVERAGEIF(Reviews!$C$2:$C$501,$A8,Reviews!$AB$2:$AB$501))</f>
        <v>0.909166666666667</v>
      </c>
      <c r="D8" s="20" t="str">
        <f aca="false">IF($C8="","",IF($C8&gt;=BandExceeds,"Exceeds",IF($C8&gt;=BandMeets,"Meets",IF($C8&gt;=BandNI,"Needs improvement","Unsatisfactory"))))</f>
        <v>Meets</v>
      </c>
      <c r="E8" s="26" t="n">
        <f aca="false">IF($A8="","",COUNTIFS(Reviews!$C$2:$C$501,$A8,Reviews!$AD$2:$AD$501,"Yes"))</f>
        <v>0</v>
      </c>
      <c r="F8" s="26" t="str">
        <f aca="false">IF(OR($A8="",$B8=0),"",COUNTIF($B52:$P52,1)&amp;" of "&amp;COUNT($B52:$P52))</f>
        <v>8 of 15</v>
      </c>
      <c r="G8" s="20" t="str">
        <f aca="false">IF(OR($A8="",$B8=0),"",IF(MIN($B52:$P52)&gt;=1,"None missed",INDEX(Rubric!$C$11:$C$25,MATCH(MIN($B52:$P52),$B52:$P52,0))))</f>
        <v>Writing</v>
      </c>
      <c r="H8" s="27" t="n">
        <f aca="false">IF(OR($A8="",$B8=0),"",IF(MIN($B52:$P52)&gt;=1,"",MIN($B52:$P52)))</f>
        <v>0.5</v>
      </c>
    </row>
    <row r="9" customFormat="false" ht="15" hidden="false" customHeight="false" outlineLevel="0" collapsed="false">
      <c r="A9" s="25" t="str">
        <f aca="false">IF(Lists!$D$6="","",Lists!$D$6)</f>
        <v>Emeka N.</v>
      </c>
      <c r="B9" s="26" t="n">
        <f aca="false">IF($A9="","",COUNTIF(Reviews!$C$2:$C$501,$A9))</f>
        <v>6</v>
      </c>
      <c r="C9" s="27" t="n">
        <f aca="false">IF(OR($A9="",$B9=0),"",AVERAGEIF(Reviews!$C$2:$C$501,$A9,Reviews!$AB$2:$AB$501))</f>
        <v>0.918888888888889</v>
      </c>
      <c r="D9" s="20" t="str">
        <f aca="false">IF($C9="","",IF($C9&gt;=BandExceeds,"Exceeds",IF($C9&gt;=BandMeets,"Meets",IF($C9&gt;=BandNI,"Needs improvement","Unsatisfactory"))))</f>
        <v>Meets</v>
      </c>
      <c r="E9" s="26" t="n">
        <f aca="false">IF($A9="","",COUNTIFS(Reviews!$C$2:$C$501,$A9,Reviews!$AD$2:$AD$501,"Yes"))</f>
        <v>0</v>
      </c>
      <c r="F9" s="26" t="str">
        <f aca="false">IF(OR($A9="",$B9=0),"",COUNTIF($B53:$P53,1)&amp;" of "&amp;COUNT($B53:$P53))</f>
        <v>9 of 15</v>
      </c>
      <c r="G9" s="20" t="str">
        <f aca="false">IF(OR($A9="",$B9=0),"",IF(MIN($B53:$P53)&gt;=1,"None missed",INDEX(Rubric!$C$11:$C$25,MATCH(MIN($B53:$P53),$B53:$P53,0))))</f>
        <v>Personal touch</v>
      </c>
      <c r="H9" s="27" t="n">
        <f aca="false">IF(OR($A9="",$B9=0),"",IF(MIN($B53:$P53)&gt;=1,"",MIN($B53:$P53)))</f>
        <v>0.666666666666667</v>
      </c>
    </row>
    <row r="10" customFormat="false" ht="15" hidden="false" customHeight="false" outlineLevel="0" collapsed="false">
      <c r="A10" s="25" t="str">
        <f aca="false">IF(Lists!$D$7="","",Lists!$D$7)</f>
        <v>Farah S.</v>
      </c>
      <c r="B10" s="26" t="n">
        <f aca="false">IF($A10="","",COUNTIF(Reviews!$C$2:$C$501,$A10))</f>
        <v>6</v>
      </c>
      <c r="C10" s="27" t="n">
        <f aca="false">IF(OR($A10="",$B10=0),"",AVERAGEIF(Reviews!$C$2:$C$501,$A10,Reviews!$AB$2:$AB$501))</f>
        <v>0.904444444444445</v>
      </c>
      <c r="D10" s="20" t="str">
        <f aca="false">IF($C10="","",IF($C10&gt;=BandExceeds,"Exceeds",IF($C10&gt;=BandMeets,"Meets",IF($C10&gt;=BandNI,"Needs improvement","Unsatisfactory"))))</f>
        <v>Meets</v>
      </c>
      <c r="E10" s="26" t="n">
        <f aca="false">IF($A10="","",COUNTIFS(Reviews!$C$2:$C$501,$A10,Reviews!$AD$2:$AD$501,"Yes"))</f>
        <v>0</v>
      </c>
      <c r="F10" s="26" t="str">
        <f aca="false">IF(OR($A10="",$B10=0),"",COUNTIF($B54:$P54,1)&amp;" of "&amp;COUNT($B54:$P54))</f>
        <v>11 of 15</v>
      </c>
      <c r="G10" s="20" t="str">
        <f aca="false">IF(OR($A10="",$B10=0),"",IF(MIN($B54:$P54)&gt;=1,"None missed",INDEX(Rubric!$C$11:$C$25,MATCH(MIN($B54:$P54),$B54:$P54,0))))</f>
        <v>Understanding the problem</v>
      </c>
      <c r="H10" s="27" t="n">
        <f aca="false">IF(OR($A10="",$B10=0),"",IF(MIN($B54:$P54)&gt;=1,"",MIN($B54:$P54)))</f>
        <v>0.5</v>
      </c>
    </row>
    <row r="11" customFormat="false" ht="15" hidden="false" customHeight="false" outlineLevel="0" collapsed="false">
      <c r="A11" s="25" t="str">
        <f aca="false">IF(Lists!$D$8="","",Lists!$D$8)</f>
        <v>Gabriel T.</v>
      </c>
      <c r="B11" s="26" t="n">
        <f aca="false">IF($A11="","",COUNTIF(Reviews!$C$2:$C$501,$A11))</f>
        <v>6</v>
      </c>
      <c r="C11" s="27" t="n">
        <f aca="false">IF(OR($A11="",$B11=0),"",AVERAGEIF(Reviews!$C$2:$C$501,$A11,Reviews!$AB$2:$AB$501))</f>
        <v>0.9875</v>
      </c>
      <c r="D11" s="20" t="str">
        <f aca="false">IF($C11="","",IF($C11&gt;=BandExceeds,"Exceeds",IF($C11&gt;=BandMeets,"Meets",IF($C11&gt;=BandNI,"Needs improvement","Unsatisfactory"))))</f>
        <v>Exceeds</v>
      </c>
      <c r="E11" s="26" t="n">
        <f aca="false">IF($A11="","",COUNTIFS(Reviews!$C$2:$C$501,$A11,Reviews!$AD$2:$AD$501,"Yes"))</f>
        <v>0</v>
      </c>
      <c r="F11" s="26" t="str">
        <f aca="false">IF(OR($A11="",$B11=0),"",COUNTIF($B55:$P55,1)&amp;" of "&amp;COUNT($B55:$P55))</f>
        <v>14 of 15</v>
      </c>
      <c r="G11" s="20" t="str">
        <f aca="false">IF(OR($A11="",$B11=0),"",IF(MIN($B55:$P55)&gt;=1,"None missed",INDEX(Rubric!$C$11:$C$25,MATCH(MIN($B55:$P55),$B55:$P55,0))))</f>
        <v>Case notes</v>
      </c>
      <c r="H11" s="27" t="n">
        <f aca="false">IF(OR($A11="",$B11=0),"",IF(MIN($B55:$P55)&gt;=1,"",MIN($B55:$P55)))</f>
        <v>0.833333333333333</v>
      </c>
    </row>
    <row r="12" customFormat="false" ht="15" hidden="false" customHeight="false" outlineLevel="0" collapsed="false">
      <c r="A12" s="25" t="str">
        <f aca="false">IF(Lists!$D$9="","",Lists!$D$9)</f>
        <v>Hana M.</v>
      </c>
      <c r="B12" s="26" t="n">
        <f aca="false">IF($A12="","",COUNTIF(Reviews!$C$2:$C$501,$A12))</f>
        <v>6</v>
      </c>
      <c r="C12" s="27" t="n">
        <f aca="false">IF(OR($A12="",$B12=0),"",AVERAGEIF(Reviews!$C$2:$C$501,$A12,Reviews!$AB$2:$AB$501))</f>
        <v>0.749444444444445</v>
      </c>
      <c r="D12" s="20" t="str">
        <f aca="false">IF($C12="","",IF($C12&gt;=BandExceeds,"Exceeds",IF($C12&gt;=BandMeets,"Meets",IF($C12&gt;=BandNI,"Needs improvement","Unsatisfactory"))))</f>
        <v>Unsatisfactory</v>
      </c>
      <c r="E12" s="26" t="n">
        <f aca="false">IF($A12="","",COUNTIFS(Reviews!$C$2:$C$501,$A12,Reviews!$AD$2:$AD$501,"Yes"))</f>
        <v>1</v>
      </c>
      <c r="F12" s="26" t="str">
        <f aca="false">IF(OR($A12="",$B12=0),"",COUNTIF($B56:$P56,1)&amp;" of "&amp;COUNT($B56:$P56))</f>
        <v>10 of 15</v>
      </c>
      <c r="G12" s="20" t="str">
        <f aca="false">IF(OR($A12="",$B12=0),"",IF(MIN($B56:$P56)&gt;=1,"None missed",INDEX(Rubric!$C$11:$C$25,MATCH(MIN($B56:$P56),$B56:$P56,0))))</f>
        <v>Right account</v>
      </c>
      <c r="H12" s="27" t="n">
        <f aca="false">IF(OR($A12="",$B12=0),"",IF(MIN($B56:$P56)&gt;=1,"",MIN($B56:$P56)))</f>
        <v>0.166666666666667</v>
      </c>
    </row>
    <row r="13" customFormat="false" ht="15" hidden="false" customHeight="false" outlineLevel="0" collapsed="false">
      <c r="A13" s="25" t="str">
        <f aca="false">IF(Lists!$D$10="","",Lists!$D$10)</f>
        <v>Ivan P.</v>
      </c>
      <c r="B13" s="26" t="n">
        <f aca="false">IF($A13="","",COUNTIF(Reviews!$C$2:$C$501,$A13))</f>
        <v>6</v>
      </c>
      <c r="C13" s="27" t="n">
        <f aca="false">IF(OR($A13="",$B13=0),"",AVERAGEIF(Reviews!$C$2:$C$501,$A13,Reviews!$AB$2:$AB$501))</f>
        <v>0.743055555555556</v>
      </c>
      <c r="D13" s="20" t="str">
        <f aca="false">IF($C13="","",IF($C13&gt;=BandExceeds,"Exceeds",IF($C13&gt;=BandMeets,"Meets",IF($C13&gt;=BandNI,"Needs improvement","Unsatisfactory"))))</f>
        <v>Unsatisfactory</v>
      </c>
      <c r="E13" s="26" t="n">
        <f aca="false">IF($A13="","",COUNTIFS(Reviews!$C$2:$C$501,$A13,Reviews!$AD$2:$AD$501,"Yes"))</f>
        <v>1</v>
      </c>
      <c r="F13" s="26" t="str">
        <f aca="false">IF(OR($A13="",$B13=0),"",COUNTIF($B57:$P57,1)&amp;" of "&amp;COUNT($B57:$P57))</f>
        <v>9 of 15</v>
      </c>
      <c r="G13" s="20" t="str">
        <f aca="false">IF(OR($A13="",$B13=0),"",IF(MIN($B57:$P57)&gt;=1,"None missed",INDEX(Rubric!$C$11:$C$25,MATCH(MIN($B57:$P57),$B57:$P57,0))))</f>
        <v>Personal touch</v>
      </c>
      <c r="H13" s="27" t="n">
        <f aca="false">IF(OR($A13="",$B13=0),"",IF(MIN($B57:$P57)&gt;=1,"",MIN($B57:$P57)))</f>
        <v>0.5</v>
      </c>
    </row>
    <row r="14" customFormat="false" ht="15" hidden="false" customHeight="false" outlineLevel="0" collapsed="false">
      <c r="A14" s="25" t="str">
        <f aca="false">IF(Lists!$D$11="","",Lists!$D$11)</f>
        <v>Joana V.</v>
      </c>
      <c r="B14" s="26" t="n">
        <f aca="false">IF($A14="","",COUNTIF(Reviews!$C$2:$C$501,$A14))</f>
        <v>6</v>
      </c>
      <c r="C14" s="27" t="n">
        <f aca="false">IF(OR($A14="",$B14=0),"",AVERAGEIF(Reviews!$C$2:$C$501,$A14,Reviews!$AB$2:$AB$501))</f>
        <v>0.977777777777778</v>
      </c>
      <c r="D14" s="20" t="str">
        <f aca="false">IF($C14="","",IF($C14&gt;=BandExceeds,"Exceeds",IF($C14&gt;=BandMeets,"Meets",IF($C14&gt;=BandNI,"Needs improvement","Unsatisfactory"))))</f>
        <v>Exceeds</v>
      </c>
      <c r="E14" s="26" t="n">
        <f aca="false">IF($A14="","",COUNTIFS(Reviews!$C$2:$C$501,$A14,Reviews!$AD$2:$AD$501,"Yes"))</f>
        <v>0</v>
      </c>
      <c r="F14" s="26" t="str">
        <f aca="false">IF(OR($A14="",$B14=0),"",COUNTIF($B58:$P58,1)&amp;" of "&amp;COUNT($B58:$P58))</f>
        <v>13 of 15</v>
      </c>
      <c r="G14" s="20" t="str">
        <f aca="false">IF(OR($A14="",$B14=0),"",IF(MIN($B58:$P58)&gt;=1,"None missed",INDEX(Rubric!$C$11:$C$25,MATCH(MIN($B58:$P58),$B58:$P58,0))))</f>
        <v>Ownership and escalation</v>
      </c>
      <c r="H14" s="27" t="n">
        <f aca="false">IF(OR($A14="",$B14=0),"",IF(MIN($B58:$P58)&gt;=1,"",MIN($B58:$P58)))</f>
        <v>0.666666666666667</v>
      </c>
    </row>
    <row r="15" customFormat="false" ht="15" hidden="false" customHeight="false" outlineLevel="0" collapsed="false">
      <c r="A15" s="25" t="str">
        <f aca="false">IF(Lists!$D$12="","",Lists!$D$12)</f>
        <v/>
      </c>
      <c r="B15" s="26" t="str">
        <f aca="false">IF($A15="","",COUNTIF(Reviews!$C$2:$C$501,$A15))</f>
        <v/>
      </c>
      <c r="C15" s="27" t="str">
        <f aca="false">IF(OR($A15="",$B15=0),"",AVERAGEIF(Reviews!$C$2:$C$501,$A15,Reviews!$AB$2:$AB$501))</f>
        <v/>
      </c>
      <c r="D15" s="20" t="str">
        <f aca="false">IF($C15="","",IF($C15&gt;=BandExceeds,"Exceeds",IF($C15&gt;=BandMeets,"Meets",IF($C15&gt;=BandNI,"Needs improvement","Unsatisfactory"))))</f>
        <v/>
      </c>
      <c r="E15" s="26" t="str">
        <f aca="false">IF($A15="","",COUNTIFS(Reviews!$C$2:$C$501,$A15,Reviews!$AD$2:$AD$501,"Yes"))</f>
        <v/>
      </c>
      <c r="F15" s="26" t="str">
        <f aca="false">IF(OR($A15="",$B15=0),"",COUNTIF($B59:$P59,1)&amp;" of "&amp;COUNT($B59:$P59))</f>
        <v/>
      </c>
      <c r="G15" s="20" t="str">
        <f aca="false">IF(OR($A15="",$B15=0),"",IF(MIN($B59:$P59)&gt;=1,"None missed",INDEX(Rubric!$C$11:$C$25,MATCH(MIN($B59:$P59),$B59:$P59,0))))</f>
        <v/>
      </c>
      <c r="H15" s="27" t="str">
        <f aca="false">IF(OR($A15="",$B15=0),"",IF(MIN($B59:$P59)&gt;=1,"",MIN($B59:$P59)))</f>
        <v/>
      </c>
    </row>
    <row r="16" customFormat="false" ht="15" hidden="false" customHeight="false" outlineLevel="0" collapsed="false">
      <c r="A16" s="25" t="str">
        <f aca="false">IF(Lists!$D$13="","",Lists!$D$13)</f>
        <v/>
      </c>
      <c r="B16" s="26" t="str">
        <f aca="false">IF($A16="","",COUNTIF(Reviews!$C$2:$C$501,$A16))</f>
        <v/>
      </c>
      <c r="C16" s="27" t="str">
        <f aca="false">IF(OR($A16="",$B16=0),"",AVERAGEIF(Reviews!$C$2:$C$501,$A16,Reviews!$AB$2:$AB$501))</f>
        <v/>
      </c>
      <c r="D16" s="20" t="str">
        <f aca="false">IF($C16="","",IF($C16&gt;=BandExceeds,"Exceeds",IF($C16&gt;=BandMeets,"Meets",IF($C16&gt;=BandNI,"Needs improvement","Unsatisfactory"))))</f>
        <v/>
      </c>
      <c r="E16" s="26" t="str">
        <f aca="false">IF($A16="","",COUNTIFS(Reviews!$C$2:$C$501,$A16,Reviews!$AD$2:$AD$501,"Yes"))</f>
        <v/>
      </c>
      <c r="F16" s="26" t="str">
        <f aca="false">IF(OR($A16="",$B16=0),"",COUNTIF($B60:$P60,1)&amp;" of "&amp;COUNT($B60:$P60))</f>
        <v/>
      </c>
      <c r="G16" s="20" t="str">
        <f aca="false">IF(OR($A16="",$B16=0),"",IF(MIN($B60:$P60)&gt;=1,"None missed",INDEX(Rubric!$C$11:$C$25,MATCH(MIN($B60:$P60),$B60:$P60,0))))</f>
        <v/>
      </c>
      <c r="H16" s="27" t="str">
        <f aca="false">IF(OR($A16="",$B16=0),"",IF(MIN($B60:$P60)&gt;=1,"",MIN($B60:$P60)))</f>
        <v/>
      </c>
    </row>
    <row r="17" customFormat="false" ht="15" hidden="false" customHeight="false" outlineLevel="0" collapsed="false">
      <c r="A17" s="25" t="str">
        <f aca="false">IF(Lists!$D$14="","",Lists!$D$14)</f>
        <v/>
      </c>
      <c r="B17" s="26" t="str">
        <f aca="false">IF($A17="","",COUNTIF(Reviews!$C$2:$C$501,$A17))</f>
        <v/>
      </c>
      <c r="C17" s="27" t="str">
        <f aca="false">IF(OR($A17="",$B17=0),"",AVERAGEIF(Reviews!$C$2:$C$501,$A17,Reviews!$AB$2:$AB$501))</f>
        <v/>
      </c>
      <c r="D17" s="20" t="str">
        <f aca="false">IF($C17="","",IF($C17&gt;=BandExceeds,"Exceeds",IF($C17&gt;=BandMeets,"Meets",IF($C17&gt;=BandNI,"Needs improvement","Unsatisfactory"))))</f>
        <v/>
      </c>
      <c r="E17" s="26" t="str">
        <f aca="false">IF($A17="","",COUNTIFS(Reviews!$C$2:$C$501,$A17,Reviews!$AD$2:$AD$501,"Yes"))</f>
        <v/>
      </c>
      <c r="F17" s="26" t="str">
        <f aca="false">IF(OR($A17="",$B17=0),"",COUNTIF($B61:$P61,1)&amp;" of "&amp;COUNT($B61:$P61))</f>
        <v/>
      </c>
      <c r="G17" s="20" t="str">
        <f aca="false">IF(OR($A17="",$B17=0),"",IF(MIN($B61:$P61)&gt;=1,"None missed",INDEX(Rubric!$C$11:$C$25,MATCH(MIN($B61:$P61),$B61:$P61,0))))</f>
        <v/>
      </c>
      <c r="H17" s="27" t="str">
        <f aca="false">IF(OR($A17="",$B17=0),"",IF(MIN($B61:$P61)&gt;=1,"",MIN($B61:$P61)))</f>
        <v/>
      </c>
    </row>
    <row r="18" customFormat="false" ht="15" hidden="false" customHeight="false" outlineLevel="0" collapsed="false">
      <c r="A18" s="25" t="str">
        <f aca="false">IF(Lists!$D$15="","",Lists!$D$15)</f>
        <v/>
      </c>
      <c r="B18" s="26" t="str">
        <f aca="false">IF($A18="","",COUNTIF(Reviews!$C$2:$C$501,$A18))</f>
        <v/>
      </c>
      <c r="C18" s="27" t="str">
        <f aca="false">IF(OR($A18="",$B18=0),"",AVERAGEIF(Reviews!$C$2:$C$501,$A18,Reviews!$AB$2:$AB$501))</f>
        <v/>
      </c>
      <c r="D18" s="20" t="str">
        <f aca="false">IF($C18="","",IF($C18&gt;=BandExceeds,"Exceeds",IF($C18&gt;=BandMeets,"Meets",IF($C18&gt;=BandNI,"Needs improvement","Unsatisfactory"))))</f>
        <v/>
      </c>
      <c r="E18" s="26" t="str">
        <f aca="false">IF($A18="","",COUNTIFS(Reviews!$C$2:$C$501,$A18,Reviews!$AD$2:$AD$501,"Yes"))</f>
        <v/>
      </c>
      <c r="F18" s="26" t="str">
        <f aca="false">IF(OR($A18="",$B18=0),"",COUNTIF($B62:$P62,1)&amp;" of "&amp;COUNT($B62:$P62))</f>
        <v/>
      </c>
      <c r="G18" s="20" t="str">
        <f aca="false">IF(OR($A18="",$B18=0),"",IF(MIN($B62:$P62)&gt;=1,"None missed",INDEX(Rubric!$C$11:$C$25,MATCH(MIN($B62:$P62),$B62:$P62,0))))</f>
        <v/>
      </c>
      <c r="H18" s="27" t="str">
        <f aca="false">IF(OR($A18="",$B18=0),"",IF(MIN($B62:$P62)&gt;=1,"",MIN($B62:$P62)))</f>
        <v/>
      </c>
    </row>
    <row r="19" customFormat="false" ht="15" hidden="false" customHeight="false" outlineLevel="0" collapsed="false">
      <c r="A19" s="25" t="str">
        <f aca="false">IF(Lists!$D$16="","",Lists!$D$16)</f>
        <v/>
      </c>
      <c r="B19" s="26" t="str">
        <f aca="false">IF($A19="","",COUNTIF(Reviews!$C$2:$C$501,$A19))</f>
        <v/>
      </c>
      <c r="C19" s="27" t="str">
        <f aca="false">IF(OR($A19="",$B19=0),"",AVERAGEIF(Reviews!$C$2:$C$501,$A19,Reviews!$AB$2:$AB$501))</f>
        <v/>
      </c>
      <c r="D19" s="20" t="str">
        <f aca="false">IF($C19="","",IF($C19&gt;=BandExceeds,"Exceeds",IF($C19&gt;=BandMeets,"Meets",IF($C19&gt;=BandNI,"Needs improvement","Unsatisfactory"))))</f>
        <v/>
      </c>
      <c r="E19" s="26" t="str">
        <f aca="false">IF($A19="","",COUNTIFS(Reviews!$C$2:$C$501,$A19,Reviews!$AD$2:$AD$501,"Yes"))</f>
        <v/>
      </c>
      <c r="F19" s="26" t="str">
        <f aca="false">IF(OR($A19="",$B19=0),"",COUNTIF($B63:$P63,1)&amp;" of "&amp;COUNT($B63:$P63))</f>
        <v/>
      </c>
      <c r="G19" s="20" t="str">
        <f aca="false">IF(OR($A19="",$B19=0),"",IF(MIN($B63:$P63)&gt;=1,"None missed",INDEX(Rubric!$C$11:$C$25,MATCH(MIN($B63:$P63),$B63:$P63,0))))</f>
        <v/>
      </c>
      <c r="H19" s="27" t="str">
        <f aca="false">IF(OR($A19="",$B19=0),"",IF(MIN($B63:$P63)&gt;=1,"",MIN($B63:$P63)))</f>
        <v/>
      </c>
    </row>
    <row r="20" customFormat="false" ht="15" hidden="false" customHeight="false" outlineLevel="0" collapsed="false">
      <c r="A20" s="25" t="str">
        <f aca="false">IF(Lists!$D$17="","",Lists!$D$17)</f>
        <v/>
      </c>
      <c r="B20" s="26" t="str">
        <f aca="false">IF($A20="","",COUNTIF(Reviews!$C$2:$C$501,$A20))</f>
        <v/>
      </c>
      <c r="C20" s="27" t="str">
        <f aca="false">IF(OR($A20="",$B20=0),"",AVERAGEIF(Reviews!$C$2:$C$501,$A20,Reviews!$AB$2:$AB$501))</f>
        <v/>
      </c>
      <c r="D20" s="20" t="str">
        <f aca="false">IF($C20="","",IF($C20&gt;=BandExceeds,"Exceeds",IF($C20&gt;=BandMeets,"Meets",IF($C20&gt;=BandNI,"Needs improvement","Unsatisfactory"))))</f>
        <v/>
      </c>
      <c r="E20" s="26" t="str">
        <f aca="false">IF($A20="","",COUNTIFS(Reviews!$C$2:$C$501,$A20,Reviews!$AD$2:$AD$501,"Yes"))</f>
        <v/>
      </c>
      <c r="F20" s="26" t="str">
        <f aca="false">IF(OR($A20="",$B20=0),"",COUNTIF($B64:$P64,1)&amp;" of "&amp;COUNT($B64:$P64))</f>
        <v/>
      </c>
      <c r="G20" s="20" t="str">
        <f aca="false">IF(OR($A20="",$B20=0),"",IF(MIN($B64:$P64)&gt;=1,"None missed",INDEX(Rubric!$C$11:$C$25,MATCH(MIN($B64:$P64),$B64:$P64,0))))</f>
        <v/>
      </c>
      <c r="H20" s="27" t="str">
        <f aca="false">IF(OR($A20="",$B20=0),"",IF(MIN($B64:$P64)&gt;=1,"",MIN($B64:$P64)))</f>
        <v/>
      </c>
    </row>
    <row r="21" customFormat="false" ht="15" hidden="false" customHeight="false" outlineLevel="0" collapsed="false">
      <c r="A21" s="25" t="str">
        <f aca="false">IF(Lists!$D$18="","",Lists!$D$18)</f>
        <v/>
      </c>
      <c r="B21" s="26" t="str">
        <f aca="false">IF($A21="","",COUNTIF(Reviews!$C$2:$C$501,$A21))</f>
        <v/>
      </c>
      <c r="C21" s="27" t="str">
        <f aca="false">IF(OR($A21="",$B21=0),"",AVERAGEIF(Reviews!$C$2:$C$501,$A21,Reviews!$AB$2:$AB$501))</f>
        <v/>
      </c>
      <c r="D21" s="20" t="str">
        <f aca="false">IF($C21="","",IF($C21&gt;=BandExceeds,"Exceeds",IF($C21&gt;=BandMeets,"Meets",IF($C21&gt;=BandNI,"Needs improvement","Unsatisfactory"))))</f>
        <v/>
      </c>
      <c r="E21" s="26" t="str">
        <f aca="false">IF($A21="","",COUNTIFS(Reviews!$C$2:$C$501,$A21,Reviews!$AD$2:$AD$501,"Yes"))</f>
        <v/>
      </c>
      <c r="F21" s="26" t="str">
        <f aca="false">IF(OR($A21="",$B21=0),"",COUNTIF($B65:$P65,1)&amp;" of "&amp;COUNT($B65:$P65))</f>
        <v/>
      </c>
      <c r="G21" s="20" t="str">
        <f aca="false">IF(OR($A21="",$B21=0),"",IF(MIN($B65:$P65)&gt;=1,"None missed",INDEX(Rubric!$C$11:$C$25,MATCH(MIN($B65:$P65),$B65:$P65,0))))</f>
        <v/>
      </c>
      <c r="H21" s="27" t="str">
        <f aca="false">IF(OR($A21="",$B21=0),"",IF(MIN($B65:$P65)&gt;=1,"",MIN($B65:$P65)))</f>
        <v/>
      </c>
    </row>
    <row r="22" customFormat="false" ht="15" hidden="false" customHeight="false" outlineLevel="0" collapsed="false">
      <c r="A22" s="25" t="str">
        <f aca="false">IF(Lists!$D$19="","",Lists!$D$19)</f>
        <v/>
      </c>
      <c r="B22" s="26" t="str">
        <f aca="false">IF($A22="","",COUNTIF(Reviews!$C$2:$C$501,$A22))</f>
        <v/>
      </c>
      <c r="C22" s="27" t="str">
        <f aca="false">IF(OR($A22="",$B22=0),"",AVERAGEIF(Reviews!$C$2:$C$501,$A22,Reviews!$AB$2:$AB$501))</f>
        <v/>
      </c>
      <c r="D22" s="20" t="str">
        <f aca="false">IF($C22="","",IF($C22&gt;=BandExceeds,"Exceeds",IF($C22&gt;=BandMeets,"Meets",IF($C22&gt;=BandNI,"Needs improvement","Unsatisfactory"))))</f>
        <v/>
      </c>
      <c r="E22" s="26" t="str">
        <f aca="false">IF($A22="","",COUNTIFS(Reviews!$C$2:$C$501,$A22,Reviews!$AD$2:$AD$501,"Yes"))</f>
        <v/>
      </c>
      <c r="F22" s="26" t="str">
        <f aca="false">IF(OR($A22="",$B22=0),"",COUNTIF($B66:$P66,1)&amp;" of "&amp;COUNT($B66:$P66))</f>
        <v/>
      </c>
      <c r="G22" s="20" t="str">
        <f aca="false">IF(OR($A22="",$B22=0),"",IF(MIN($B66:$P66)&gt;=1,"None missed",INDEX(Rubric!$C$11:$C$25,MATCH(MIN($B66:$P66),$B66:$P66,0))))</f>
        <v/>
      </c>
      <c r="H22" s="27" t="str">
        <f aca="false">IF(OR($A22="",$B22=0),"",IF(MIN($B66:$P66)&gt;=1,"",MIN($B66:$P66)))</f>
        <v/>
      </c>
    </row>
    <row r="23" customFormat="false" ht="15" hidden="false" customHeight="false" outlineLevel="0" collapsed="false">
      <c r="A23" s="25" t="str">
        <f aca="false">IF(Lists!$D$20="","",Lists!$D$20)</f>
        <v/>
      </c>
      <c r="B23" s="26" t="str">
        <f aca="false">IF($A23="","",COUNTIF(Reviews!$C$2:$C$501,$A23))</f>
        <v/>
      </c>
      <c r="C23" s="27" t="str">
        <f aca="false">IF(OR($A23="",$B23=0),"",AVERAGEIF(Reviews!$C$2:$C$501,$A23,Reviews!$AB$2:$AB$501))</f>
        <v/>
      </c>
      <c r="D23" s="20" t="str">
        <f aca="false">IF($C23="","",IF($C23&gt;=BandExceeds,"Exceeds",IF($C23&gt;=BandMeets,"Meets",IF($C23&gt;=BandNI,"Needs improvement","Unsatisfactory"))))</f>
        <v/>
      </c>
      <c r="E23" s="26" t="str">
        <f aca="false">IF($A23="","",COUNTIFS(Reviews!$C$2:$C$501,$A23,Reviews!$AD$2:$AD$501,"Yes"))</f>
        <v/>
      </c>
      <c r="F23" s="26" t="str">
        <f aca="false">IF(OR($A23="",$B23=0),"",COUNTIF($B67:$P67,1)&amp;" of "&amp;COUNT($B67:$P67))</f>
        <v/>
      </c>
      <c r="G23" s="20" t="str">
        <f aca="false">IF(OR($A23="",$B23=0),"",IF(MIN($B67:$P67)&gt;=1,"None missed",INDEX(Rubric!$C$11:$C$25,MATCH(MIN($B67:$P67),$B67:$P67,0))))</f>
        <v/>
      </c>
      <c r="H23" s="27" t="str">
        <f aca="false">IF(OR($A23="",$B23=0),"",IF(MIN($B67:$P67)&gt;=1,"",MIN($B67:$P67)))</f>
        <v/>
      </c>
    </row>
    <row r="24" customFormat="false" ht="15" hidden="false" customHeight="false" outlineLevel="0" collapsed="false">
      <c r="A24" s="25" t="str">
        <f aca="false">IF(Lists!$D$21="","",Lists!$D$21)</f>
        <v/>
      </c>
      <c r="B24" s="26" t="str">
        <f aca="false">IF($A24="","",COUNTIF(Reviews!$C$2:$C$501,$A24))</f>
        <v/>
      </c>
      <c r="C24" s="27" t="str">
        <f aca="false">IF(OR($A24="",$B24=0),"",AVERAGEIF(Reviews!$C$2:$C$501,$A24,Reviews!$AB$2:$AB$501))</f>
        <v/>
      </c>
      <c r="D24" s="20" t="str">
        <f aca="false">IF($C24="","",IF($C24&gt;=BandExceeds,"Exceeds",IF($C24&gt;=BandMeets,"Meets",IF($C24&gt;=BandNI,"Needs improvement","Unsatisfactory"))))</f>
        <v/>
      </c>
      <c r="E24" s="26" t="str">
        <f aca="false">IF($A24="","",COUNTIFS(Reviews!$C$2:$C$501,$A24,Reviews!$AD$2:$AD$501,"Yes"))</f>
        <v/>
      </c>
      <c r="F24" s="26" t="str">
        <f aca="false">IF(OR($A24="",$B24=0),"",COUNTIF($B68:$P68,1)&amp;" of "&amp;COUNT($B68:$P68))</f>
        <v/>
      </c>
      <c r="G24" s="20" t="str">
        <f aca="false">IF(OR($A24="",$B24=0),"",IF(MIN($B68:$P68)&gt;=1,"None missed",INDEX(Rubric!$C$11:$C$25,MATCH(MIN($B68:$P68),$B68:$P68,0))))</f>
        <v/>
      </c>
      <c r="H24" s="27" t="str">
        <f aca="false">IF(OR($A24="",$B24=0),"",IF(MIN($B68:$P68)&gt;=1,"",MIN($B68:$P68)))</f>
        <v/>
      </c>
    </row>
    <row r="25" customFormat="false" ht="15" hidden="false" customHeight="false" outlineLevel="0" collapsed="false">
      <c r="A25" s="25" t="str">
        <f aca="false">IF(Lists!$D$22="","",Lists!$D$22)</f>
        <v/>
      </c>
      <c r="B25" s="26" t="str">
        <f aca="false">IF($A25="","",COUNTIF(Reviews!$C$2:$C$501,$A25))</f>
        <v/>
      </c>
      <c r="C25" s="27" t="str">
        <f aca="false">IF(OR($A25="",$B25=0),"",AVERAGEIF(Reviews!$C$2:$C$501,$A25,Reviews!$AB$2:$AB$501))</f>
        <v/>
      </c>
      <c r="D25" s="20" t="str">
        <f aca="false">IF($C25="","",IF($C25&gt;=BandExceeds,"Exceeds",IF($C25&gt;=BandMeets,"Meets",IF($C25&gt;=BandNI,"Needs improvement","Unsatisfactory"))))</f>
        <v/>
      </c>
      <c r="E25" s="26" t="str">
        <f aca="false">IF($A25="","",COUNTIFS(Reviews!$C$2:$C$501,$A25,Reviews!$AD$2:$AD$501,"Yes"))</f>
        <v/>
      </c>
      <c r="F25" s="26" t="str">
        <f aca="false">IF(OR($A25="",$B25=0),"",COUNTIF($B69:$P69,1)&amp;" of "&amp;COUNT($B69:$P69))</f>
        <v/>
      </c>
      <c r="G25" s="20" t="str">
        <f aca="false">IF(OR($A25="",$B25=0),"",IF(MIN($B69:$P69)&gt;=1,"None missed",INDEX(Rubric!$C$11:$C$25,MATCH(MIN($B69:$P69),$B69:$P69,0))))</f>
        <v/>
      </c>
      <c r="H25" s="27" t="str">
        <f aca="false">IF(OR($A25="",$B25=0),"",IF(MIN($B69:$P69)&gt;=1,"",MIN($B69:$P69)))</f>
        <v/>
      </c>
    </row>
    <row r="26" customFormat="false" ht="15" hidden="false" customHeight="false" outlineLevel="0" collapsed="false">
      <c r="A26" s="25" t="str">
        <f aca="false">IF(Lists!$D$23="","",Lists!$D$23)</f>
        <v/>
      </c>
      <c r="B26" s="26" t="str">
        <f aca="false">IF($A26="","",COUNTIF(Reviews!$C$2:$C$501,$A26))</f>
        <v/>
      </c>
      <c r="C26" s="27" t="str">
        <f aca="false">IF(OR($A26="",$B26=0),"",AVERAGEIF(Reviews!$C$2:$C$501,$A26,Reviews!$AB$2:$AB$501))</f>
        <v/>
      </c>
      <c r="D26" s="20" t="str">
        <f aca="false">IF($C26="","",IF($C26&gt;=BandExceeds,"Exceeds",IF($C26&gt;=BandMeets,"Meets",IF($C26&gt;=BandNI,"Needs improvement","Unsatisfactory"))))</f>
        <v/>
      </c>
      <c r="E26" s="26" t="str">
        <f aca="false">IF($A26="","",COUNTIFS(Reviews!$C$2:$C$501,$A26,Reviews!$AD$2:$AD$501,"Yes"))</f>
        <v/>
      </c>
      <c r="F26" s="26" t="str">
        <f aca="false">IF(OR($A26="",$B26=0),"",COUNTIF($B70:$P70,1)&amp;" of "&amp;COUNT($B70:$P70))</f>
        <v/>
      </c>
      <c r="G26" s="20" t="str">
        <f aca="false">IF(OR($A26="",$B26=0),"",IF(MIN($B70:$P70)&gt;=1,"None missed",INDEX(Rubric!$C$11:$C$25,MATCH(MIN($B70:$P70),$B70:$P70,0))))</f>
        <v/>
      </c>
      <c r="H26" s="27" t="str">
        <f aca="false">IF(OR($A26="",$B26=0),"",IF(MIN($B70:$P70)&gt;=1,"",MIN($B70:$P70)))</f>
        <v/>
      </c>
    </row>
    <row r="27" customFormat="false" ht="15" hidden="false" customHeight="false" outlineLevel="0" collapsed="false">
      <c r="A27" s="25" t="str">
        <f aca="false">IF(Lists!$D$24="","",Lists!$D$24)</f>
        <v/>
      </c>
      <c r="B27" s="26" t="str">
        <f aca="false">IF($A27="","",COUNTIF(Reviews!$C$2:$C$501,$A27))</f>
        <v/>
      </c>
      <c r="C27" s="27" t="str">
        <f aca="false">IF(OR($A27="",$B27=0),"",AVERAGEIF(Reviews!$C$2:$C$501,$A27,Reviews!$AB$2:$AB$501))</f>
        <v/>
      </c>
      <c r="D27" s="20" t="str">
        <f aca="false">IF($C27="","",IF($C27&gt;=BandExceeds,"Exceeds",IF($C27&gt;=BandMeets,"Meets",IF($C27&gt;=BandNI,"Needs improvement","Unsatisfactory"))))</f>
        <v/>
      </c>
      <c r="E27" s="26" t="str">
        <f aca="false">IF($A27="","",COUNTIFS(Reviews!$C$2:$C$501,$A27,Reviews!$AD$2:$AD$501,"Yes"))</f>
        <v/>
      </c>
      <c r="F27" s="26" t="str">
        <f aca="false">IF(OR($A27="",$B27=0),"",COUNTIF($B71:$P71,1)&amp;" of "&amp;COUNT($B71:$P71))</f>
        <v/>
      </c>
      <c r="G27" s="20" t="str">
        <f aca="false">IF(OR($A27="",$B27=0),"",IF(MIN($B71:$P71)&gt;=1,"None missed",INDEX(Rubric!$C$11:$C$25,MATCH(MIN($B71:$P71),$B71:$P71,0))))</f>
        <v/>
      </c>
      <c r="H27" s="27" t="str">
        <f aca="false">IF(OR($A27="",$B27=0),"",IF(MIN($B71:$P71)&gt;=1,"",MIN($B71:$P71)))</f>
        <v/>
      </c>
    </row>
    <row r="28" customFormat="false" ht="15" hidden="false" customHeight="false" outlineLevel="0" collapsed="false">
      <c r="A28" s="25" t="str">
        <f aca="false">IF(Lists!$D$25="","",Lists!$D$25)</f>
        <v/>
      </c>
      <c r="B28" s="26" t="str">
        <f aca="false">IF($A28="","",COUNTIF(Reviews!$C$2:$C$501,$A28))</f>
        <v/>
      </c>
      <c r="C28" s="27" t="str">
        <f aca="false">IF(OR($A28="",$B28=0),"",AVERAGEIF(Reviews!$C$2:$C$501,$A28,Reviews!$AB$2:$AB$501))</f>
        <v/>
      </c>
      <c r="D28" s="20" t="str">
        <f aca="false">IF($C28="","",IF($C28&gt;=BandExceeds,"Exceeds",IF($C28&gt;=BandMeets,"Meets",IF($C28&gt;=BandNI,"Needs improvement","Unsatisfactory"))))</f>
        <v/>
      </c>
      <c r="E28" s="26" t="str">
        <f aca="false">IF($A28="","",COUNTIFS(Reviews!$C$2:$C$501,$A28,Reviews!$AD$2:$AD$501,"Yes"))</f>
        <v/>
      </c>
      <c r="F28" s="26" t="str">
        <f aca="false">IF(OR($A28="",$B28=0),"",COUNTIF($B72:$P72,1)&amp;" of "&amp;COUNT($B72:$P72))</f>
        <v/>
      </c>
      <c r="G28" s="20" t="str">
        <f aca="false">IF(OR($A28="",$B28=0),"",IF(MIN($B72:$P72)&gt;=1,"None missed",INDEX(Rubric!$C$11:$C$25,MATCH(MIN($B72:$P72),$B72:$P72,0))))</f>
        <v/>
      </c>
      <c r="H28" s="27" t="str">
        <f aca="false">IF(OR($A28="",$B28=0),"",IF(MIN($B72:$P72)&gt;=1,"",MIN($B72:$P72)))</f>
        <v/>
      </c>
    </row>
    <row r="29" customFormat="false" ht="15" hidden="false" customHeight="false" outlineLevel="0" collapsed="false">
      <c r="A29" s="25" t="str">
        <f aca="false">IF(Lists!$D$26="","",Lists!$D$26)</f>
        <v/>
      </c>
      <c r="B29" s="26" t="str">
        <f aca="false">IF($A29="","",COUNTIF(Reviews!$C$2:$C$501,$A29))</f>
        <v/>
      </c>
      <c r="C29" s="27" t="str">
        <f aca="false">IF(OR($A29="",$B29=0),"",AVERAGEIF(Reviews!$C$2:$C$501,$A29,Reviews!$AB$2:$AB$501))</f>
        <v/>
      </c>
      <c r="D29" s="20" t="str">
        <f aca="false">IF($C29="","",IF($C29&gt;=BandExceeds,"Exceeds",IF($C29&gt;=BandMeets,"Meets",IF($C29&gt;=BandNI,"Needs improvement","Unsatisfactory"))))</f>
        <v/>
      </c>
      <c r="E29" s="26" t="str">
        <f aca="false">IF($A29="","",COUNTIFS(Reviews!$C$2:$C$501,$A29,Reviews!$AD$2:$AD$501,"Yes"))</f>
        <v/>
      </c>
      <c r="F29" s="26" t="str">
        <f aca="false">IF(OR($A29="",$B29=0),"",COUNTIF($B73:$P73,1)&amp;" of "&amp;COUNT($B73:$P73))</f>
        <v/>
      </c>
      <c r="G29" s="20" t="str">
        <f aca="false">IF(OR($A29="",$B29=0),"",IF(MIN($B73:$P73)&gt;=1,"None missed",INDEX(Rubric!$C$11:$C$25,MATCH(MIN($B73:$P73),$B73:$P73,0))))</f>
        <v/>
      </c>
      <c r="H29" s="27" t="str">
        <f aca="false">IF(OR($A29="",$B29=0),"",IF(MIN($B73:$P73)&gt;=1,"",MIN($B73:$P73)))</f>
        <v/>
      </c>
    </row>
    <row r="30" customFormat="false" ht="15" hidden="false" customHeight="false" outlineLevel="0" collapsed="false">
      <c r="A30" s="25" t="str">
        <f aca="false">IF(Lists!$D$27="","",Lists!$D$27)</f>
        <v/>
      </c>
      <c r="B30" s="26" t="str">
        <f aca="false">IF($A30="","",COUNTIF(Reviews!$C$2:$C$501,$A30))</f>
        <v/>
      </c>
      <c r="C30" s="27" t="str">
        <f aca="false">IF(OR($A30="",$B30=0),"",AVERAGEIF(Reviews!$C$2:$C$501,$A30,Reviews!$AB$2:$AB$501))</f>
        <v/>
      </c>
      <c r="D30" s="20" t="str">
        <f aca="false">IF($C30="","",IF($C30&gt;=BandExceeds,"Exceeds",IF($C30&gt;=BandMeets,"Meets",IF($C30&gt;=BandNI,"Needs improvement","Unsatisfactory"))))</f>
        <v/>
      </c>
      <c r="E30" s="26" t="str">
        <f aca="false">IF($A30="","",COUNTIFS(Reviews!$C$2:$C$501,$A30,Reviews!$AD$2:$AD$501,"Yes"))</f>
        <v/>
      </c>
      <c r="F30" s="26" t="str">
        <f aca="false">IF(OR($A30="",$B30=0),"",COUNTIF($B74:$P74,1)&amp;" of "&amp;COUNT($B74:$P74))</f>
        <v/>
      </c>
      <c r="G30" s="20" t="str">
        <f aca="false">IF(OR($A30="",$B30=0),"",IF(MIN($B74:$P74)&gt;=1,"None missed",INDEX(Rubric!$C$11:$C$25,MATCH(MIN($B74:$P74),$B74:$P74,0))))</f>
        <v/>
      </c>
      <c r="H30" s="27" t="str">
        <f aca="false">IF(OR($A30="",$B30=0),"",IF(MIN($B74:$P74)&gt;=1,"",MIN($B74:$P74)))</f>
        <v/>
      </c>
    </row>
    <row r="31" customFormat="false" ht="15" hidden="false" customHeight="false" outlineLevel="0" collapsed="false">
      <c r="A31" s="25" t="str">
        <f aca="false">IF(Lists!$D$28="","",Lists!$D$28)</f>
        <v/>
      </c>
      <c r="B31" s="26" t="str">
        <f aca="false">IF($A31="","",COUNTIF(Reviews!$C$2:$C$501,$A31))</f>
        <v/>
      </c>
      <c r="C31" s="27" t="str">
        <f aca="false">IF(OR($A31="",$B31=0),"",AVERAGEIF(Reviews!$C$2:$C$501,$A31,Reviews!$AB$2:$AB$501))</f>
        <v/>
      </c>
      <c r="D31" s="20" t="str">
        <f aca="false">IF($C31="","",IF($C31&gt;=BandExceeds,"Exceeds",IF($C31&gt;=BandMeets,"Meets",IF($C31&gt;=BandNI,"Needs improvement","Unsatisfactory"))))</f>
        <v/>
      </c>
      <c r="E31" s="26" t="str">
        <f aca="false">IF($A31="","",COUNTIFS(Reviews!$C$2:$C$501,$A31,Reviews!$AD$2:$AD$501,"Yes"))</f>
        <v/>
      </c>
      <c r="F31" s="26" t="str">
        <f aca="false">IF(OR($A31="",$B31=0),"",COUNTIF($B75:$P75,1)&amp;" of "&amp;COUNT($B75:$P75))</f>
        <v/>
      </c>
      <c r="G31" s="20" t="str">
        <f aca="false">IF(OR($A31="",$B31=0),"",IF(MIN($B75:$P75)&gt;=1,"None missed",INDEX(Rubric!$C$11:$C$25,MATCH(MIN($B75:$P75),$B75:$P75,0))))</f>
        <v/>
      </c>
      <c r="H31" s="27" t="str">
        <f aca="false">IF(OR($A31="",$B31=0),"",IF(MIN($B75:$P75)&gt;=1,"",MIN($B75:$P75)))</f>
        <v/>
      </c>
    </row>
    <row r="32" customFormat="false" ht="15" hidden="false" customHeight="false" outlineLevel="0" collapsed="false">
      <c r="A32" s="25" t="str">
        <f aca="false">IF(Lists!$D$29="","",Lists!$D$29)</f>
        <v/>
      </c>
      <c r="B32" s="26" t="str">
        <f aca="false">IF($A32="","",COUNTIF(Reviews!$C$2:$C$501,$A32))</f>
        <v/>
      </c>
      <c r="C32" s="27" t="str">
        <f aca="false">IF(OR($A32="",$B32=0),"",AVERAGEIF(Reviews!$C$2:$C$501,$A32,Reviews!$AB$2:$AB$501))</f>
        <v/>
      </c>
      <c r="D32" s="20" t="str">
        <f aca="false">IF($C32="","",IF($C32&gt;=BandExceeds,"Exceeds",IF($C32&gt;=BandMeets,"Meets",IF($C32&gt;=BandNI,"Needs improvement","Unsatisfactory"))))</f>
        <v/>
      </c>
      <c r="E32" s="26" t="str">
        <f aca="false">IF($A32="","",COUNTIFS(Reviews!$C$2:$C$501,$A32,Reviews!$AD$2:$AD$501,"Yes"))</f>
        <v/>
      </c>
      <c r="F32" s="26" t="str">
        <f aca="false">IF(OR($A32="",$B32=0),"",COUNTIF($B76:$P76,1)&amp;" of "&amp;COUNT($B76:$P76))</f>
        <v/>
      </c>
      <c r="G32" s="20" t="str">
        <f aca="false">IF(OR($A32="",$B32=0),"",IF(MIN($B76:$P76)&gt;=1,"None missed",INDEX(Rubric!$C$11:$C$25,MATCH(MIN($B76:$P76),$B76:$P76,0))))</f>
        <v/>
      </c>
      <c r="H32" s="27" t="str">
        <f aca="false">IF(OR($A32="",$B32=0),"",IF(MIN($B76:$P76)&gt;=1,"",MIN($B76:$P76)))</f>
        <v/>
      </c>
    </row>
    <row r="33" customFormat="false" ht="15" hidden="false" customHeight="false" outlineLevel="0" collapsed="false">
      <c r="A33" s="25" t="str">
        <f aca="false">IF(Lists!$D$30="","",Lists!$D$30)</f>
        <v/>
      </c>
      <c r="B33" s="26" t="str">
        <f aca="false">IF($A33="","",COUNTIF(Reviews!$C$2:$C$501,$A33))</f>
        <v/>
      </c>
      <c r="C33" s="27" t="str">
        <f aca="false">IF(OR($A33="",$B33=0),"",AVERAGEIF(Reviews!$C$2:$C$501,$A33,Reviews!$AB$2:$AB$501))</f>
        <v/>
      </c>
      <c r="D33" s="20" t="str">
        <f aca="false">IF($C33="","",IF($C33&gt;=BandExceeds,"Exceeds",IF($C33&gt;=BandMeets,"Meets",IF($C33&gt;=BandNI,"Needs improvement","Unsatisfactory"))))</f>
        <v/>
      </c>
      <c r="E33" s="26" t="str">
        <f aca="false">IF($A33="","",COUNTIFS(Reviews!$C$2:$C$501,$A33,Reviews!$AD$2:$AD$501,"Yes"))</f>
        <v/>
      </c>
      <c r="F33" s="26" t="str">
        <f aca="false">IF(OR($A33="",$B33=0),"",COUNTIF($B77:$P77,1)&amp;" of "&amp;COUNT($B77:$P77))</f>
        <v/>
      </c>
      <c r="G33" s="20" t="str">
        <f aca="false">IF(OR($A33="",$B33=0),"",IF(MIN($B77:$P77)&gt;=1,"None missed",INDEX(Rubric!$C$11:$C$25,MATCH(MIN($B77:$P77),$B77:$P77,0))))</f>
        <v/>
      </c>
      <c r="H33" s="27" t="str">
        <f aca="false">IF(OR($A33="",$B33=0),"",IF(MIN($B77:$P77)&gt;=1,"",MIN($B77:$P77)))</f>
        <v/>
      </c>
    </row>
    <row r="34" customFormat="false" ht="15" hidden="false" customHeight="false" outlineLevel="0" collapsed="false">
      <c r="A34" s="25" t="str">
        <f aca="false">IF(Lists!$D$31="","",Lists!$D$31)</f>
        <v/>
      </c>
      <c r="B34" s="26" t="str">
        <f aca="false">IF($A34="","",COUNTIF(Reviews!$C$2:$C$501,$A34))</f>
        <v/>
      </c>
      <c r="C34" s="27" t="str">
        <f aca="false">IF(OR($A34="",$B34=0),"",AVERAGEIF(Reviews!$C$2:$C$501,$A34,Reviews!$AB$2:$AB$501))</f>
        <v/>
      </c>
      <c r="D34" s="20" t="str">
        <f aca="false">IF($C34="","",IF($C34&gt;=BandExceeds,"Exceeds",IF($C34&gt;=BandMeets,"Meets",IF($C34&gt;=BandNI,"Needs improvement","Unsatisfactory"))))</f>
        <v/>
      </c>
      <c r="E34" s="26" t="str">
        <f aca="false">IF($A34="","",COUNTIFS(Reviews!$C$2:$C$501,$A34,Reviews!$AD$2:$AD$501,"Yes"))</f>
        <v/>
      </c>
      <c r="F34" s="26" t="str">
        <f aca="false">IF(OR($A34="",$B34=0),"",COUNTIF($B78:$P78,1)&amp;" of "&amp;COUNT($B78:$P78))</f>
        <v/>
      </c>
      <c r="G34" s="20" t="str">
        <f aca="false">IF(OR($A34="",$B34=0),"",IF(MIN($B78:$P78)&gt;=1,"None missed",INDEX(Rubric!$C$11:$C$25,MATCH(MIN($B78:$P78),$B78:$P78,0))))</f>
        <v/>
      </c>
      <c r="H34" s="27" t="str">
        <f aca="false">IF(OR($A34="",$B34=0),"",IF(MIN($B78:$P78)&gt;=1,"",MIN($B78:$P78)))</f>
        <v/>
      </c>
    </row>
    <row r="35" customFormat="false" ht="15" hidden="false" customHeight="false" outlineLevel="0" collapsed="false">
      <c r="A35" s="25" t="str">
        <f aca="false">IF(Lists!$D$32="","",Lists!$D$32)</f>
        <v/>
      </c>
      <c r="B35" s="26" t="str">
        <f aca="false">IF($A35="","",COUNTIF(Reviews!$C$2:$C$501,$A35))</f>
        <v/>
      </c>
      <c r="C35" s="27" t="str">
        <f aca="false">IF(OR($A35="",$B35=0),"",AVERAGEIF(Reviews!$C$2:$C$501,$A35,Reviews!$AB$2:$AB$501))</f>
        <v/>
      </c>
      <c r="D35" s="20" t="str">
        <f aca="false">IF($C35="","",IF($C35&gt;=BandExceeds,"Exceeds",IF($C35&gt;=BandMeets,"Meets",IF($C35&gt;=BandNI,"Needs improvement","Unsatisfactory"))))</f>
        <v/>
      </c>
      <c r="E35" s="26" t="str">
        <f aca="false">IF($A35="","",COUNTIFS(Reviews!$C$2:$C$501,$A35,Reviews!$AD$2:$AD$501,"Yes"))</f>
        <v/>
      </c>
      <c r="F35" s="26" t="str">
        <f aca="false">IF(OR($A35="",$B35=0),"",COUNTIF($B79:$P79,1)&amp;" of "&amp;COUNT($B79:$P79))</f>
        <v/>
      </c>
      <c r="G35" s="20" t="str">
        <f aca="false">IF(OR($A35="",$B35=0),"",IF(MIN($B79:$P79)&gt;=1,"None missed",INDEX(Rubric!$C$11:$C$25,MATCH(MIN($B79:$P79),$B79:$P79,0))))</f>
        <v/>
      </c>
      <c r="H35" s="27" t="str">
        <f aca="false">IF(OR($A35="",$B35=0),"",IF(MIN($B79:$P79)&gt;=1,"",MIN($B79:$P79)))</f>
        <v/>
      </c>
    </row>
    <row r="36" customFormat="false" ht="15" hidden="false" customHeight="false" outlineLevel="0" collapsed="false">
      <c r="A36" s="25" t="str">
        <f aca="false">IF(Lists!$D$33="","",Lists!$D$33)</f>
        <v/>
      </c>
      <c r="B36" s="26" t="str">
        <f aca="false">IF($A36="","",COUNTIF(Reviews!$C$2:$C$501,$A36))</f>
        <v/>
      </c>
      <c r="C36" s="27" t="str">
        <f aca="false">IF(OR($A36="",$B36=0),"",AVERAGEIF(Reviews!$C$2:$C$501,$A36,Reviews!$AB$2:$AB$501))</f>
        <v/>
      </c>
      <c r="D36" s="20" t="str">
        <f aca="false">IF($C36="","",IF($C36&gt;=BandExceeds,"Exceeds",IF($C36&gt;=BandMeets,"Meets",IF($C36&gt;=BandNI,"Needs improvement","Unsatisfactory"))))</f>
        <v/>
      </c>
      <c r="E36" s="26" t="str">
        <f aca="false">IF($A36="","",COUNTIFS(Reviews!$C$2:$C$501,$A36,Reviews!$AD$2:$AD$501,"Yes"))</f>
        <v/>
      </c>
      <c r="F36" s="26" t="str">
        <f aca="false">IF(OR($A36="",$B36=0),"",COUNTIF($B80:$P80,1)&amp;" of "&amp;COUNT($B80:$P80))</f>
        <v/>
      </c>
      <c r="G36" s="20" t="str">
        <f aca="false">IF(OR($A36="",$B36=0),"",IF(MIN($B80:$P80)&gt;=1,"None missed",INDEX(Rubric!$C$11:$C$25,MATCH(MIN($B80:$P80),$B80:$P80,0))))</f>
        <v/>
      </c>
      <c r="H36" s="27" t="str">
        <f aca="false">IF(OR($A36="",$B36=0),"",IF(MIN($B80:$P80)&gt;=1,"",MIN($B80:$P80)))</f>
        <v/>
      </c>
    </row>
    <row r="37" customFormat="false" ht="15" hidden="false" customHeight="false" outlineLevel="0" collapsed="false">
      <c r="A37" s="25" t="str">
        <f aca="false">IF(Lists!$D$34="","",Lists!$D$34)</f>
        <v/>
      </c>
      <c r="B37" s="26" t="str">
        <f aca="false">IF($A37="","",COUNTIF(Reviews!$C$2:$C$501,$A37))</f>
        <v/>
      </c>
      <c r="C37" s="27" t="str">
        <f aca="false">IF(OR($A37="",$B37=0),"",AVERAGEIF(Reviews!$C$2:$C$501,$A37,Reviews!$AB$2:$AB$501))</f>
        <v/>
      </c>
      <c r="D37" s="20" t="str">
        <f aca="false">IF($C37="","",IF($C37&gt;=BandExceeds,"Exceeds",IF($C37&gt;=BandMeets,"Meets",IF($C37&gt;=BandNI,"Needs improvement","Unsatisfactory"))))</f>
        <v/>
      </c>
      <c r="E37" s="26" t="str">
        <f aca="false">IF($A37="","",COUNTIFS(Reviews!$C$2:$C$501,$A37,Reviews!$AD$2:$AD$501,"Yes"))</f>
        <v/>
      </c>
      <c r="F37" s="26" t="str">
        <f aca="false">IF(OR($A37="",$B37=0),"",COUNTIF($B81:$P81,1)&amp;" of "&amp;COUNT($B81:$P81))</f>
        <v/>
      </c>
      <c r="G37" s="20" t="str">
        <f aca="false">IF(OR($A37="",$B37=0),"",IF(MIN($B81:$P81)&gt;=1,"None missed",INDEX(Rubric!$C$11:$C$25,MATCH(MIN($B81:$P81),$B81:$P81,0))))</f>
        <v/>
      </c>
      <c r="H37" s="27" t="str">
        <f aca="false">IF(OR($A37="",$B37=0),"",IF(MIN($B81:$P81)&gt;=1,"",MIN($B81:$P81)))</f>
        <v/>
      </c>
    </row>
    <row r="38" customFormat="false" ht="15" hidden="false" customHeight="false" outlineLevel="0" collapsed="false">
      <c r="A38" s="25" t="str">
        <f aca="false">IF(Lists!$D$35="","",Lists!$D$35)</f>
        <v/>
      </c>
      <c r="B38" s="26" t="str">
        <f aca="false">IF($A38="","",COUNTIF(Reviews!$C$2:$C$501,$A38))</f>
        <v/>
      </c>
      <c r="C38" s="27" t="str">
        <f aca="false">IF(OR($A38="",$B38=0),"",AVERAGEIF(Reviews!$C$2:$C$501,$A38,Reviews!$AB$2:$AB$501))</f>
        <v/>
      </c>
      <c r="D38" s="20" t="str">
        <f aca="false">IF($C38="","",IF($C38&gt;=BandExceeds,"Exceeds",IF($C38&gt;=BandMeets,"Meets",IF($C38&gt;=BandNI,"Needs improvement","Unsatisfactory"))))</f>
        <v/>
      </c>
      <c r="E38" s="26" t="str">
        <f aca="false">IF($A38="","",COUNTIFS(Reviews!$C$2:$C$501,$A38,Reviews!$AD$2:$AD$501,"Yes"))</f>
        <v/>
      </c>
      <c r="F38" s="26" t="str">
        <f aca="false">IF(OR($A38="",$B38=0),"",COUNTIF($B82:$P82,1)&amp;" of "&amp;COUNT($B82:$P82))</f>
        <v/>
      </c>
      <c r="G38" s="20" t="str">
        <f aca="false">IF(OR($A38="",$B38=0),"",IF(MIN($B82:$P82)&gt;=1,"None missed",INDEX(Rubric!$C$11:$C$25,MATCH(MIN($B82:$P82),$B82:$P82,0))))</f>
        <v/>
      </c>
      <c r="H38" s="27" t="str">
        <f aca="false">IF(OR($A38="",$B38=0),"",IF(MIN($B82:$P82)&gt;=1,"",MIN($B82:$P82)))</f>
        <v/>
      </c>
    </row>
    <row r="39" customFormat="false" ht="15" hidden="false" customHeight="false" outlineLevel="0" collapsed="false">
      <c r="A39" s="25" t="str">
        <f aca="false">IF(Lists!$D$36="","",Lists!$D$36)</f>
        <v/>
      </c>
      <c r="B39" s="26" t="str">
        <f aca="false">IF($A39="","",COUNTIF(Reviews!$C$2:$C$501,$A39))</f>
        <v/>
      </c>
      <c r="C39" s="27" t="str">
        <f aca="false">IF(OR($A39="",$B39=0),"",AVERAGEIF(Reviews!$C$2:$C$501,$A39,Reviews!$AB$2:$AB$501))</f>
        <v/>
      </c>
      <c r="D39" s="20" t="str">
        <f aca="false">IF($C39="","",IF($C39&gt;=BandExceeds,"Exceeds",IF($C39&gt;=BandMeets,"Meets",IF($C39&gt;=BandNI,"Needs improvement","Unsatisfactory"))))</f>
        <v/>
      </c>
      <c r="E39" s="26" t="str">
        <f aca="false">IF($A39="","",COUNTIFS(Reviews!$C$2:$C$501,$A39,Reviews!$AD$2:$AD$501,"Yes"))</f>
        <v/>
      </c>
      <c r="F39" s="26" t="str">
        <f aca="false">IF(OR($A39="",$B39=0),"",COUNTIF($B83:$P83,1)&amp;" of "&amp;COUNT($B83:$P83))</f>
        <v/>
      </c>
      <c r="G39" s="20" t="str">
        <f aca="false">IF(OR($A39="",$B39=0),"",IF(MIN($B83:$P83)&gt;=1,"None missed",INDEX(Rubric!$C$11:$C$25,MATCH(MIN($B83:$P83),$B83:$P83,0))))</f>
        <v/>
      </c>
      <c r="H39" s="27" t="str">
        <f aca="false">IF(OR($A39="",$B39=0),"",IF(MIN($B83:$P83)&gt;=1,"",MIN($B83:$P83)))</f>
        <v/>
      </c>
    </row>
    <row r="40" customFormat="false" ht="15" hidden="false" customHeight="false" outlineLevel="0" collapsed="false">
      <c r="A40" s="25" t="str">
        <f aca="false">IF(Lists!$D$37="","",Lists!$D$37)</f>
        <v/>
      </c>
      <c r="B40" s="26" t="str">
        <f aca="false">IF($A40="","",COUNTIF(Reviews!$C$2:$C$501,$A40))</f>
        <v/>
      </c>
      <c r="C40" s="27" t="str">
        <f aca="false">IF(OR($A40="",$B40=0),"",AVERAGEIF(Reviews!$C$2:$C$501,$A40,Reviews!$AB$2:$AB$501))</f>
        <v/>
      </c>
      <c r="D40" s="20" t="str">
        <f aca="false">IF($C40="","",IF($C40&gt;=BandExceeds,"Exceeds",IF($C40&gt;=BandMeets,"Meets",IF($C40&gt;=BandNI,"Needs improvement","Unsatisfactory"))))</f>
        <v/>
      </c>
      <c r="E40" s="26" t="str">
        <f aca="false">IF($A40="","",COUNTIFS(Reviews!$C$2:$C$501,$A40,Reviews!$AD$2:$AD$501,"Yes"))</f>
        <v/>
      </c>
      <c r="F40" s="26" t="str">
        <f aca="false">IF(OR($A40="",$B40=0),"",COUNTIF($B84:$P84,1)&amp;" of "&amp;COUNT($B84:$P84))</f>
        <v/>
      </c>
      <c r="G40" s="20" t="str">
        <f aca="false">IF(OR($A40="",$B40=0),"",IF(MIN($B84:$P84)&gt;=1,"None missed",INDEX(Rubric!$C$11:$C$25,MATCH(MIN($B84:$P84),$B84:$P84,0))))</f>
        <v/>
      </c>
      <c r="H40" s="27" t="str">
        <f aca="false">IF(OR($A40="",$B40=0),"",IF(MIN($B84:$P84)&gt;=1,"",MIN($B84:$P84)))</f>
        <v/>
      </c>
    </row>
    <row r="41" customFormat="false" ht="15" hidden="false" customHeight="false" outlineLevel="0" collapsed="false">
      <c r="A41" s="25" t="str">
        <f aca="false">IF(Lists!$D$38="","",Lists!$D$38)</f>
        <v/>
      </c>
      <c r="B41" s="26" t="str">
        <f aca="false">IF($A41="","",COUNTIF(Reviews!$C$2:$C$501,$A41))</f>
        <v/>
      </c>
      <c r="C41" s="27" t="str">
        <f aca="false">IF(OR($A41="",$B41=0),"",AVERAGEIF(Reviews!$C$2:$C$501,$A41,Reviews!$AB$2:$AB$501))</f>
        <v/>
      </c>
      <c r="D41" s="20" t="str">
        <f aca="false">IF($C41="","",IF($C41&gt;=BandExceeds,"Exceeds",IF($C41&gt;=BandMeets,"Meets",IF($C41&gt;=BandNI,"Needs improvement","Unsatisfactory"))))</f>
        <v/>
      </c>
      <c r="E41" s="26" t="str">
        <f aca="false">IF($A41="","",COUNTIFS(Reviews!$C$2:$C$501,$A41,Reviews!$AD$2:$AD$501,"Yes"))</f>
        <v/>
      </c>
      <c r="F41" s="26" t="str">
        <f aca="false">IF(OR($A41="",$B41=0),"",COUNTIF($B85:$P85,1)&amp;" of "&amp;COUNT($B85:$P85))</f>
        <v/>
      </c>
      <c r="G41" s="20" t="str">
        <f aca="false">IF(OR($A41="",$B41=0),"",IF(MIN($B85:$P85)&gt;=1,"None missed",INDEX(Rubric!$C$11:$C$25,MATCH(MIN($B85:$P85),$B85:$P85,0))))</f>
        <v/>
      </c>
      <c r="H41" s="27" t="str">
        <f aca="false">IF(OR($A41="",$B41=0),"",IF(MIN($B85:$P85)&gt;=1,"",MIN($B85:$P85)))</f>
        <v/>
      </c>
    </row>
    <row r="42" customFormat="false" ht="15" hidden="false" customHeight="false" outlineLevel="0" collapsed="false">
      <c r="A42" s="25" t="str">
        <f aca="false">IF(Lists!$D$39="","",Lists!$D$39)</f>
        <v/>
      </c>
      <c r="B42" s="26" t="str">
        <f aca="false">IF($A42="","",COUNTIF(Reviews!$C$2:$C$501,$A42))</f>
        <v/>
      </c>
      <c r="C42" s="27" t="str">
        <f aca="false">IF(OR($A42="",$B42=0),"",AVERAGEIF(Reviews!$C$2:$C$501,$A42,Reviews!$AB$2:$AB$501))</f>
        <v/>
      </c>
      <c r="D42" s="20" t="str">
        <f aca="false">IF($C42="","",IF($C42&gt;=BandExceeds,"Exceeds",IF($C42&gt;=BandMeets,"Meets",IF($C42&gt;=BandNI,"Needs improvement","Unsatisfactory"))))</f>
        <v/>
      </c>
      <c r="E42" s="26" t="str">
        <f aca="false">IF($A42="","",COUNTIFS(Reviews!$C$2:$C$501,$A42,Reviews!$AD$2:$AD$501,"Yes"))</f>
        <v/>
      </c>
      <c r="F42" s="26" t="str">
        <f aca="false">IF(OR($A42="",$B42=0),"",COUNTIF($B86:$P86,1)&amp;" of "&amp;COUNT($B86:$P86))</f>
        <v/>
      </c>
      <c r="G42" s="20" t="str">
        <f aca="false">IF(OR($A42="",$B42=0),"",IF(MIN($B86:$P86)&gt;=1,"None missed",INDEX(Rubric!$C$11:$C$25,MATCH(MIN($B86:$P86),$B86:$P86,0))))</f>
        <v/>
      </c>
      <c r="H42" s="27" t="str">
        <f aca="false">IF(OR($A42="",$B42=0),"",IF(MIN($B86:$P86)&gt;=1,"",MIN($B86:$P86)))</f>
        <v/>
      </c>
    </row>
    <row r="43" customFormat="false" ht="15" hidden="false" customHeight="false" outlineLevel="0" collapsed="false">
      <c r="A43" s="25" t="str">
        <f aca="false">IF(Lists!$D$40="","",Lists!$D$40)</f>
        <v/>
      </c>
      <c r="B43" s="26" t="str">
        <f aca="false">IF($A43="","",COUNTIF(Reviews!$C$2:$C$501,$A43))</f>
        <v/>
      </c>
      <c r="C43" s="27" t="str">
        <f aca="false">IF(OR($A43="",$B43=0),"",AVERAGEIF(Reviews!$C$2:$C$501,$A43,Reviews!$AB$2:$AB$501))</f>
        <v/>
      </c>
      <c r="D43" s="20" t="str">
        <f aca="false">IF($C43="","",IF($C43&gt;=BandExceeds,"Exceeds",IF($C43&gt;=BandMeets,"Meets",IF($C43&gt;=BandNI,"Needs improvement","Unsatisfactory"))))</f>
        <v/>
      </c>
      <c r="E43" s="26" t="str">
        <f aca="false">IF($A43="","",COUNTIFS(Reviews!$C$2:$C$501,$A43,Reviews!$AD$2:$AD$501,"Yes"))</f>
        <v/>
      </c>
      <c r="F43" s="26" t="str">
        <f aca="false">IF(OR($A43="",$B43=0),"",COUNTIF($B87:$P87,1)&amp;" of "&amp;COUNT($B87:$P87))</f>
        <v/>
      </c>
      <c r="G43" s="20" t="str">
        <f aca="false">IF(OR($A43="",$B43=0),"",IF(MIN($B87:$P87)&gt;=1,"None missed",INDEX(Rubric!$C$11:$C$25,MATCH(MIN($B87:$P87),$B87:$P87,0))))</f>
        <v/>
      </c>
      <c r="H43" s="27" t="str">
        <f aca="false">IF(OR($A43="",$B43=0),"",IF(MIN($B87:$P87)&gt;=1,"",MIN($B87:$P87)))</f>
        <v/>
      </c>
    </row>
    <row r="44" customFormat="false" ht="15" hidden="false" customHeight="false" outlineLevel="0" collapsed="false">
      <c r="A44" s="25" t="str">
        <f aca="false">IF(Lists!$D$41="","",Lists!$D$41)</f>
        <v/>
      </c>
      <c r="B44" s="26" t="str">
        <f aca="false">IF($A44="","",COUNTIF(Reviews!$C$2:$C$501,$A44))</f>
        <v/>
      </c>
      <c r="C44" s="27" t="str">
        <f aca="false">IF(OR($A44="",$B44=0),"",AVERAGEIF(Reviews!$C$2:$C$501,$A44,Reviews!$AB$2:$AB$501))</f>
        <v/>
      </c>
      <c r="D44" s="20" t="str">
        <f aca="false">IF($C44="","",IF($C44&gt;=BandExceeds,"Exceeds",IF($C44&gt;=BandMeets,"Meets",IF($C44&gt;=BandNI,"Needs improvement","Unsatisfactory"))))</f>
        <v/>
      </c>
      <c r="E44" s="26" t="str">
        <f aca="false">IF($A44="","",COUNTIFS(Reviews!$C$2:$C$501,$A44,Reviews!$AD$2:$AD$501,"Yes"))</f>
        <v/>
      </c>
      <c r="F44" s="26" t="str">
        <f aca="false">IF(OR($A44="",$B44=0),"",COUNTIF($B88:$P88,1)&amp;" of "&amp;COUNT($B88:$P88))</f>
        <v/>
      </c>
      <c r="G44" s="20" t="str">
        <f aca="false">IF(OR($A44="",$B44=0),"",IF(MIN($B88:$P88)&gt;=1,"None missed",INDEX(Rubric!$C$11:$C$25,MATCH(MIN($B88:$P88),$B88:$P88,0))))</f>
        <v/>
      </c>
      <c r="H44" s="27" t="str">
        <f aca="false">IF(OR($A44="",$B44=0),"",IF(MIN($B88:$P88)&gt;=1,"",MIN($B88:$P88)))</f>
        <v/>
      </c>
    </row>
    <row r="47" customFormat="false" ht="15" hidden="false" customHeight="false" outlineLevel="0" collapsed="false">
      <c r="A47" s="3" t="s">
        <v>246</v>
      </c>
    </row>
    <row r="48" customFormat="false" ht="43.5" hidden="false" customHeight="true" outlineLevel="0" collapsed="false">
      <c r="A48" s="18" t="s">
        <v>98</v>
      </c>
      <c r="B48" s="18" t="str">
        <f aca="false">Rubric!$B$11&amp;" "&amp;Rubric!$C$11</f>
        <v>C1 Greeting and closing</v>
      </c>
      <c r="C48" s="18" t="str">
        <f aca="false">Rubric!$B$12&amp;" "&amp;Rubric!$C$12</f>
        <v>C2 Tone</v>
      </c>
      <c r="D48" s="18" t="str">
        <f aca="false">Rubric!$B$13&amp;" "&amp;Rubric!$C$13</f>
        <v>C3 Personal touch</v>
      </c>
      <c r="E48" s="18" t="str">
        <f aca="false">Rubric!$B$14&amp;" "&amp;Rubric!$C$14</f>
        <v>C4 Managing the conversation</v>
      </c>
      <c r="F48" s="18" t="str">
        <f aca="false">Rubric!$B$15&amp;" "&amp;Rubric!$C$15</f>
        <v>C5 Writing</v>
      </c>
      <c r="G48" s="18" t="str">
        <f aca="false">Rubric!$B$16&amp;" "&amp;Rubric!$C$16</f>
        <v>R1 Right account</v>
      </c>
      <c r="H48" s="18" t="str">
        <f aca="false">Rubric!$B$17&amp;" "&amp;Rubric!$C$17</f>
        <v>R2 Actions taken</v>
      </c>
      <c r="I48" s="18" t="str">
        <f aca="false">Rubric!$B$18&amp;" "&amp;Rubric!$C$18</f>
        <v>R3 Understanding the problem</v>
      </c>
      <c r="J48" s="18" t="str">
        <f aca="false">Rubric!$B$19&amp;" "&amp;Rubric!$C$19</f>
        <v>R4 Policies and workflows</v>
      </c>
      <c r="K48" s="18" t="str">
        <f aca="false">Rubric!$B$20&amp;" "&amp;Rubric!$C$20</f>
        <v>R5 Complete answer</v>
      </c>
      <c r="L48" s="18" t="str">
        <f aca="false">Rubric!$B$21&amp;" "&amp;Rubric!$C$21</f>
        <v>R6 Ownership and escalation</v>
      </c>
      <c r="M48" s="18" t="str">
        <f aca="false">Rubric!$B$22&amp;" "&amp;Rubric!$C$22</f>
        <v>I1 Case notes</v>
      </c>
      <c r="N48" s="18" t="str">
        <f aca="false">Rubric!$B$23&amp;" "&amp;Rubric!$C$23</f>
        <v>I2 Case fields</v>
      </c>
      <c r="O48" s="18" t="str">
        <f aca="false">Rubric!$B$24&amp;" "&amp;Rubric!$C$24</f>
        <v>I3 Customer profile</v>
      </c>
      <c r="P48" s="18" t="str">
        <f aca="false">Rubric!$B$25&amp;" "&amp;Rubric!$C$25</f>
        <v>I4 Time management</v>
      </c>
    </row>
    <row r="49" customFormat="false" ht="15" hidden="false" customHeight="false" outlineLevel="0" collapsed="false">
      <c r="A49" s="10" t="str">
        <f aca="false">A5</f>
        <v>Amara O.</v>
      </c>
      <c r="B49" s="28" t="n">
        <f aca="false">IF($A49="","",IF(COUNTIFS(Reviews!$C$2:$C$501,$A49,Reviews!$F$2:$F$501,"Yes")+COUNTIFS(Reviews!$C$2:$C$501,$A49,Reviews!$F$2:$F$501,"No")=0,"",COUNTIFS(Reviews!$C$2:$C$501,$A49,Reviews!$F$2:$F$501,"Yes")/(COUNTIFS(Reviews!$C$2:$C$501,$A49,Reviews!$F$2:$F$501,"Yes")+COUNTIFS(Reviews!$C$2:$C$501,$A49,Reviews!$F$2:$F$501,"No"))))</f>
        <v>0.833333333333333</v>
      </c>
      <c r="C49" s="28" t="n">
        <f aca="false">IF($A49="","",IF(COUNTIFS(Reviews!$C$2:$C$501,$A49,Reviews!$G$2:$G$501,"Yes")+COUNTIFS(Reviews!$C$2:$C$501,$A49,Reviews!$G$2:$G$501,"No")=0,"",COUNTIFS(Reviews!$C$2:$C$501,$A49,Reviews!$G$2:$G$501,"Yes")/(COUNTIFS(Reviews!$C$2:$C$501,$A49,Reviews!$G$2:$G$501,"Yes")+COUNTIFS(Reviews!$C$2:$C$501,$A49,Reviews!$G$2:$G$501,"No"))))</f>
        <v>1</v>
      </c>
      <c r="D49" s="28" t="n">
        <f aca="false">IF($A49="","",IF(COUNTIFS(Reviews!$C$2:$C$501,$A49,Reviews!$H$2:$H$501,"Yes")+COUNTIFS(Reviews!$C$2:$C$501,$A49,Reviews!$H$2:$H$501,"No")=0,"",COUNTIFS(Reviews!$C$2:$C$501,$A49,Reviews!$H$2:$H$501,"Yes")/(COUNTIFS(Reviews!$C$2:$C$501,$A49,Reviews!$H$2:$H$501,"Yes")+COUNTIFS(Reviews!$C$2:$C$501,$A49,Reviews!$H$2:$H$501,"No"))))</f>
        <v>1</v>
      </c>
      <c r="E49" s="28" t="n">
        <f aca="false">IF($A49="","",IF(COUNTIFS(Reviews!$C$2:$C$501,$A49,Reviews!$I$2:$I$501,"Yes")+COUNTIFS(Reviews!$C$2:$C$501,$A49,Reviews!$I$2:$I$501,"No")=0,"",COUNTIFS(Reviews!$C$2:$C$501,$A49,Reviews!$I$2:$I$501,"Yes")/(COUNTIFS(Reviews!$C$2:$C$501,$A49,Reviews!$I$2:$I$501,"Yes")+COUNTIFS(Reviews!$C$2:$C$501,$A49,Reviews!$I$2:$I$501,"No"))))</f>
        <v>1</v>
      </c>
      <c r="F49" s="28" t="n">
        <f aca="false">IF($A49="","",IF(COUNTIFS(Reviews!$C$2:$C$501,$A49,Reviews!$J$2:$J$501,"Yes")+COUNTIFS(Reviews!$C$2:$C$501,$A49,Reviews!$J$2:$J$501,"No")=0,"",COUNTIFS(Reviews!$C$2:$C$501,$A49,Reviews!$J$2:$J$501,"Yes")/(COUNTIFS(Reviews!$C$2:$C$501,$A49,Reviews!$J$2:$J$501,"Yes")+COUNTIFS(Reviews!$C$2:$C$501,$A49,Reviews!$J$2:$J$501,"No"))))</f>
        <v>1</v>
      </c>
      <c r="G49" s="28" t="n">
        <f aca="false">IF($A49="","",IF(COUNTIFS(Reviews!$C$2:$C$501,$A49,Reviews!$L$2:$L$501,"Yes")+COUNTIFS(Reviews!$C$2:$C$501,$A49,Reviews!$L$2:$L$501,"No")=0,"",COUNTIFS(Reviews!$C$2:$C$501,$A49,Reviews!$L$2:$L$501,"Yes")/(COUNTIFS(Reviews!$C$2:$C$501,$A49,Reviews!$L$2:$L$501,"Yes")+COUNTIFS(Reviews!$C$2:$C$501,$A49,Reviews!$L$2:$L$501,"No"))))</f>
        <v>1</v>
      </c>
      <c r="H49" s="28" t="n">
        <f aca="false">IF($A49="","",IF(COUNTIFS(Reviews!$C$2:$C$501,$A49,Reviews!$M$2:$M$501,"Yes")+COUNTIFS(Reviews!$C$2:$C$501,$A49,Reviews!$M$2:$M$501,"No")=0,"",COUNTIFS(Reviews!$C$2:$C$501,$A49,Reviews!$M$2:$M$501,"Yes")/(COUNTIFS(Reviews!$C$2:$C$501,$A49,Reviews!$M$2:$M$501,"Yes")+COUNTIFS(Reviews!$C$2:$C$501,$A49,Reviews!$M$2:$M$501,"No"))))</f>
        <v>0.666666666666667</v>
      </c>
      <c r="I49" s="28" t="n">
        <f aca="false">IF($A49="","",IF(COUNTIFS(Reviews!$C$2:$C$501,$A49,Reviews!$N$2:$N$501,"Yes")+COUNTIFS(Reviews!$C$2:$C$501,$A49,Reviews!$N$2:$N$501,"No")=0,"",COUNTIFS(Reviews!$C$2:$C$501,$A49,Reviews!$N$2:$N$501,"Yes")/(COUNTIFS(Reviews!$C$2:$C$501,$A49,Reviews!$N$2:$N$501,"Yes")+COUNTIFS(Reviews!$C$2:$C$501,$A49,Reviews!$N$2:$N$501,"No"))))</f>
        <v>1</v>
      </c>
      <c r="J49" s="28" t="n">
        <f aca="false">IF($A49="","",IF(COUNTIFS(Reviews!$C$2:$C$501,$A49,Reviews!$O$2:$O$501,"Yes")+COUNTIFS(Reviews!$C$2:$C$501,$A49,Reviews!$O$2:$O$501,"No")=0,"",COUNTIFS(Reviews!$C$2:$C$501,$A49,Reviews!$O$2:$O$501,"Yes")/(COUNTIFS(Reviews!$C$2:$C$501,$A49,Reviews!$O$2:$O$501,"Yes")+COUNTIFS(Reviews!$C$2:$C$501,$A49,Reviews!$O$2:$O$501,"No"))))</f>
        <v>1</v>
      </c>
      <c r="K49" s="28" t="n">
        <f aca="false">IF($A49="","",IF(COUNTIFS(Reviews!$C$2:$C$501,$A49,Reviews!$P$2:$P$501,"Yes")+COUNTIFS(Reviews!$C$2:$C$501,$A49,Reviews!$P$2:$P$501,"No")=0,"",COUNTIFS(Reviews!$C$2:$C$501,$A49,Reviews!$P$2:$P$501,"Yes")/(COUNTIFS(Reviews!$C$2:$C$501,$A49,Reviews!$P$2:$P$501,"Yes")+COUNTIFS(Reviews!$C$2:$C$501,$A49,Reviews!$P$2:$P$501,"No"))))</f>
        <v>1</v>
      </c>
      <c r="L49" s="28" t="n">
        <f aca="false">IF($A49="","",IF(COUNTIFS(Reviews!$C$2:$C$501,$A49,Reviews!$Q$2:$Q$501,"Yes")+COUNTIFS(Reviews!$C$2:$C$501,$A49,Reviews!$Q$2:$Q$501,"No")=0,"",COUNTIFS(Reviews!$C$2:$C$501,$A49,Reviews!$Q$2:$Q$501,"Yes")/(COUNTIFS(Reviews!$C$2:$C$501,$A49,Reviews!$Q$2:$Q$501,"Yes")+COUNTIFS(Reviews!$C$2:$C$501,$A49,Reviews!$Q$2:$Q$501,"No"))))</f>
        <v>1</v>
      </c>
      <c r="M49" s="28" t="n">
        <f aca="false">IF($A49="","",IF(COUNTIFS(Reviews!$C$2:$C$501,$A49,Reviews!$S$2:$S$501,"Yes")+COUNTIFS(Reviews!$C$2:$C$501,$A49,Reviews!$S$2:$S$501,"No")=0,"",COUNTIFS(Reviews!$C$2:$C$501,$A49,Reviews!$S$2:$S$501,"Yes")/(COUNTIFS(Reviews!$C$2:$C$501,$A49,Reviews!$S$2:$S$501,"Yes")+COUNTIFS(Reviews!$C$2:$C$501,$A49,Reviews!$S$2:$S$501,"No"))))</f>
        <v>1</v>
      </c>
      <c r="N49" s="28" t="n">
        <f aca="false">IF($A49="","",IF(COUNTIFS(Reviews!$C$2:$C$501,$A49,Reviews!$T$2:$T$501,"Yes")+COUNTIFS(Reviews!$C$2:$C$501,$A49,Reviews!$T$2:$T$501,"No")=0,"",COUNTIFS(Reviews!$C$2:$C$501,$A49,Reviews!$T$2:$T$501,"Yes")/(COUNTIFS(Reviews!$C$2:$C$501,$A49,Reviews!$T$2:$T$501,"Yes")+COUNTIFS(Reviews!$C$2:$C$501,$A49,Reviews!$T$2:$T$501,"No"))))</f>
        <v>1</v>
      </c>
      <c r="O49" s="28" t="n">
        <f aca="false">IF($A49="","",IF(COUNTIFS(Reviews!$C$2:$C$501,$A49,Reviews!$U$2:$U$501,"Yes")+COUNTIFS(Reviews!$C$2:$C$501,$A49,Reviews!$U$2:$U$501,"No")=0,"",COUNTIFS(Reviews!$C$2:$C$501,$A49,Reviews!$U$2:$U$501,"Yes")/(COUNTIFS(Reviews!$C$2:$C$501,$A49,Reviews!$U$2:$U$501,"Yes")+COUNTIFS(Reviews!$C$2:$C$501,$A49,Reviews!$U$2:$U$501,"No"))))</f>
        <v>0.666666666666667</v>
      </c>
      <c r="P49" s="28" t="n">
        <f aca="false">IF($A49="","",IF(COUNTIFS(Reviews!$C$2:$C$501,$A49,Reviews!$V$2:$V$501,"Yes")+COUNTIFS(Reviews!$C$2:$C$501,$A49,Reviews!$V$2:$V$501,"No")=0,"",COUNTIFS(Reviews!$C$2:$C$501,$A49,Reviews!$V$2:$V$501,"Yes")/(COUNTIFS(Reviews!$C$2:$C$501,$A49,Reviews!$V$2:$V$501,"Yes")+COUNTIFS(Reviews!$C$2:$C$501,$A49,Reviews!$V$2:$V$501,"No"))))</f>
        <v>1</v>
      </c>
    </row>
    <row r="50" customFormat="false" ht="15" hidden="false" customHeight="false" outlineLevel="0" collapsed="false">
      <c r="A50" s="10" t="str">
        <f aca="false">A6</f>
        <v>Bruno K.</v>
      </c>
      <c r="B50" s="28" t="n">
        <f aca="false">IF($A50="","",IF(COUNTIFS(Reviews!$C$2:$C$501,$A50,Reviews!$F$2:$F$501,"Yes")+COUNTIFS(Reviews!$C$2:$C$501,$A50,Reviews!$F$2:$F$501,"No")=0,"",COUNTIFS(Reviews!$C$2:$C$501,$A50,Reviews!$F$2:$F$501,"Yes")/(COUNTIFS(Reviews!$C$2:$C$501,$A50,Reviews!$F$2:$F$501,"Yes")+COUNTIFS(Reviews!$C$2:$C$501,$A50,Reviews!$F$2:$F$501,"No"))))</f>
        <v>0.666666666666667</v>
      </c>
      <c r="C50" s="28" t="n">
        <f aca="false">IF($A50="","",IF(COUNTIFS(Reviews!$C$2:$C$501,$A50,Reviews!$G$2:$G$501,"Yes")+COUNTIFS(Reviews!$C$2:$C$501,$A50,Reviews!$G$2:$G$501,"No")=0,"",COUNTIFS(Reviews!$C$2:$C$501,$A50,Reviews!$G$2:$G$501,"Yes")/(COUNTIFS(Reviews!$C$2:$C$501,$A50,Reviews!$G$2:$G$501,"Yes")+COUNTIFS(Reviews!$C$2:$C$501,$A50,Reviews!$G$2:$G$501,"No"))))</f>
        <v>0.833333333333333</v>
      </c>
      <c r="D50" s="28" t="n">
        <f aca="false">IF($A50="","",IF(COUNTIFS(Reviews!$C$2:$C$501,$A50,Reviews!$H$2:$H$501,"Yes")+COUNTIFS(Reviews!$C$2:$C$501,$A50,Reviews!$H$2:$H$501,"No")=0,"",COUNTIFS(Reviews!$C$2:$C$501,$A50,Reviews!$H$2:$H$501,"Yes")/(COUNTIFS(Reviews!$C$2:$C$501,$A50,Reviews!$H$2:$H$501,"Yes")+COUNTIFS(Reviews!$C$2:$C$501,$A50,Reviews!$H$2:$H$501,"No"))))</f>
        <v>0.5</v>
      </c>
      <c r="E50" s="28" t="n">
        <f aca="false">IF($A50="","",IF(COUNTIFS(Reviews!$C$2:$C$501,$A50,Reviews!$I$2:$I$501,"Yes")+COUNTIFS(Reviews!$C$2:$C$501,$A50,Reviews!$I$2:$I$501,"No")=0,"",COUNTIFS(Reviews!$C$2:$C$501,$A50,Reviews!$I$2:$I$501,"Yes")/(COUNTIFS(Reviews!$C$2:$C$501,$A50,Reviews!$I$2:$I$501,"Yes")+COUNTIFS(Reviews!$C$2:$C$501,$A50,Reviews!$I$2:$I$501,"No"))))</f>
        <v>1</v>
      </c>
      <c r="F50" s="28" t="n">
        <f aca="false">IF($A50="","",IF(COUNTIFS(Reviews!$C$2:$C$501,$A50,Reviews!$J$2:$J$501,"Yes")+COUNTIFS(Reviews!$C$2:$C$501,$A50,Reviews!$J$2:$J$501,"No")=0,"",COUNTIFS(Reviews!$C$2:$C$501,$A50,Reviews!$J$2:$J$501,"Yes")/(COUNTIFS(Reviews!$C$2:$C$501,$A50,Reviews!$J$2:$J$501,"Yes")+COUNTIFS(Reviews!$C$2:$C$501,$A50,Reviews!$J$2:$J$501,"No"))))</f>
        <v>1</v>
      </c>
      <c r="G50" s="28" t="n">
        <f aca="false">IF($A50="","",IF(COUNTIFS(Reviews!$C$2:$C$501,$A50,Reviews!$L$2:$L$501,"Yes")+COUNTIFS(Reviews!$C$2:$C$501,$A50,Reviews!$L$2:$L$501,"No")=0,"",COUNTIFS(Reviews!$C$2:$C$501,$A50,Reviews!$L$2:$L$501,"Yes")/(COUNTIFS(Reviews!$C$2:$C$501,$A50,Reviews!$L$2:$L$501,"Yes")+COUNTIFS(Reviews!$C$2:$C$501,$A50,Reviews!$L$2:$L$501,"No"))))</f>
        <v>0.5</v>
      </c>
      <c r="H50" s="28" t="n">
        <f aca="false">IF($A50="","",IF(COUNTIFS(Reviews!$C$2:$C$501,$A50,Reviews!$M$2:$M$501,"Yes")+COUNTIFS(Reviews!$C$2:$C$501,$A50,Reviews!$M$2:$M$501,"No")=0,"",COUNTIFS(Reviews!$C$2:$C$501,$A50,Reviews!$M$2:$M$501,"Yes")/(COUNTIFS(Reviews!$C$2:$C$501,$A50,Reviews!$M$2:$M$501,"Yes")+COUNTIFS(Reviews!$C$2:$C$501,$A50,Reviews!$M$2:$M$501,"No"))))</f>
        <v>1</v>
      </c>
      <c r="I50" s="28" t="n">
        <f aca="false">IF($A50="","",IF(COUNTIFS(Reviews!$C$2:$C$501,$A50,Reviews!$N$2:$N$501,"Yes")+COUNTIFS(Reviews!$C$2:$C$501,$A50,Reviews!$N$2:$N$501,"No")=0,"",COUNTIFS(Reviews!$C$2:$C$501,$A50,Reviews!$N$2:$N$501,"Yes")/(COUNTIFS(Reviews!$C$2:$C$501,$A50,Reviews!$N$2:$N$501,"Yes")+COUNTIFS(Reviews!$C$2:$C$501,$A50,Reviews!$N$2:$N$501,"No"))))</f>
        <v>1</v>
      </c>
      <c r="J50" s="28" t="n">
        <f aca="false">IF($A50="","",IF(COUNTIFS(Reviews!$C$2:$C$501,$A50,Reviews!$O$2:$O$501,"Yes")+COUNTIFS(Reviews!$C$2:$C$501,$A50,Reviews!$O$2:$O$501,"No")=0,"",COUNTIFS(Reviews!$C$2:$C$501,$A50,Reviews!$O$2:$O$501,"Yes")/(COUNTIFS(Reviews!$C$2:$C$501,$A50,Reviews!$O$2:$O$501,"Yes")+COUNTIFS(Reviews!$C$2:$C$501,$A50,Reviews!$O$2:$O$501,"No"))))</f>
        <v>0.833333333333333</v>
      </c>
      <c r="K50" s="28" t="n">
        <f aca="false">IF($A50="","",IF(COUNTIFS(Reviews!$C$2:$C$501,$A50,Reviews!$P$2:$P$501,"Yes")+COUNTIFS(Reviews!$C$2:$C$501,$A50,Reviews!$P$2:$P$501,"No")=0,"",COUNTIFS(Reviews!$C$2:$C$501,$A50,Reviews!$P$2:$P$501,"Yes")/(COUNTIFS(Reviews!$C$2:$C$501,$A50,Reviews!$P$2:$P$501,"Yes")+COUNTIFS(Reviews!$C$2:$C$501,$A50,Reviews!$P$2:$P$501,"No"))))</f>
        <v>0.833333333333333</v>
      </c>
      <c r="L50" s="28" t="n">
        <f aca="false">IF($A50="","",IF(COUNTIFS(Reviews!$C$2:$C$501,$A50,Reviews!$Q$2:$Q$501,"Yes")+COUNTIFS(Reviews!$C$2:$C$501,$A50,Reviews!$Q$2:$Q$501,"No")=0,"",COUNTIFS(Reviews!$C$2:$C$501,$A50,Reviews!$Q$2:$Q$501,"Yes")/(COUNTIFS(Reviews!$C$2:$C$501,$A50,Reviews!$Q$2:$Q$501,"Yes")+COUNTIFS(Reviews!$C$2:$C$501,$A50,Reviews!$Q$2:$Q$501,"No"))))</f>
        <v>1</v>
      </c>
      <c r="M50" s="28" t="n">
        <f aca="false">IF($A50="","",IF(COUNTIFS(Reviews!$C$2:$C$501,$A50,Reviews!$S$2:$S$501,"Yes")+COUNTIFS(Reviews!$C$2:$C$501,$A50,Reviews!$S$2:$S$501,"No")=0,"",COUNTIFS(Reviews!$C$2:$C$501,$A50,Reviews!$S$2:$S$501,"Yes")/(COUNTIFS(Reviews!$C$2:$C$501,$A50,Reviews!$S$2:$S$501,"Yes")+COUNTIFS(Reviews!$C$2:$C$501,$A50,Reviews!$S$2:$S$501,"No"))))</f>
        <v>0.666666666666667</v>
      </c>
      <c r="N50" s="28" t="n">
        <f aca="false">IF($A50="","",IF(COUNTIFS(Reviews!$C$2:$C$501,$A50,Reviews!$T$2:$T$501,"Yes")+COUNTIFS(Reviews!$C$2:$C$501,$A50,Reviews!$T$2:$T$501,"No")=0,"",COUNTIFS(Reviews!$C$2:$C$501,$A50,Reviews!$T$2:$T$501,"Yes")/(COUNTIFS(Reviews!$C$2:$C$501,$A50,Reviews!$T$2:$T$501,"Yes")+COUNTIFS(Reviews!$C$2:$C$501,$A50,Reviews!$T$2:$T$501,"No"))))</f>
        <v>0.666666666666667</v>
      </c>
      <c r="O50" s="28" t="n">
        <f aca="false">IF($A50="","",IF(COUNTIFS(Reviews!$C$2:$C$501,$A50,Reviews!$U$2:$U$501,"Yes")+COUNTIFS(Reviews!$C$2:$C$501,$A50,Reviews!$U$2:$U$501,"No")=0,"",COUNTIFS(Reviews!$C$2:$C$501,$A50,Reviews!$U$2:$U$501,"Yes")/(COUNTIFS(Reviews!$C$2:$C$501,$A50,Reviews!$U$2:$U$501,"Yes")+COUNTIFS(Reviews!$C$2:$C$501,$A50,Reviews!$U$2:$U$501,"No"))))</f>
        <v>1</v>
      </c>
      <c r="P50" s="28" t="n">
        <f aca="false">IF($A50="","",IF(COUNTIFS(Reviews!$C$2:$C$501,$A50,Reviews!$V$2:$V$501,"Yes")+COUNTIFS(Reviews!$C$2:$C$501,$A50,Reviews!$V$2:$V$501,"No")=0,"",COUNTIFS(Reviews!$C$2:$C$501,$A50,Reviews!$V$2:$V$501,"Yes")/(COUNTIFS(Reviews!$C$2:$C$501,$A50,Reviews!$V$2:$V$501,"Yes")+COUNTIFS(Reviews!$C$2:$C$501,$A50,Reviews!$V$2:$V$501,"No"))))</f>
        <v>1</v>
      </c>
    </row>
    <row r="51" customFormat="false" ht="15" hidden="false" customHeight="false" outlineLevel="0" collapsed="false">
      <c r="A51" s="10" t="str">
        <f aca="false">A7</f>
        <v>Chen L.</v>
      </c>
      <c r="B51" s="28" t="n">
        <f aca="false">IF($A51="","",IF(COUNTIFS(Reviews!$C$2:$C$501,$A51,Reviews!$F$2:$F$501,"Yes")+COUNTIFS(Reviews!$C$2:$C$501,$A51,Reviews!$F$2:$F$501,"No")=0,"",COUNTIFS(Reviews!$C$2:$C$501,$A51,Reviews!$F$2:$F$501,"Yes")/(COUNTIFS(Reviews!$C$2:$C$501,$A51,Reviews!$F$2:$F$501,"Yes")+COUNTIFS(Reviews!$C$2:$C$501,$A51,Reviews!$F$2:$F$501,"No"))))</f>
        <v>1</v>
      </c>
      <c r="C51" s="28" t="n">
        <f aca="false">IF($A51="","",IF(COUNTIFS(Reviews!$C$2:$C$501,$A51,Reviews!$G$2:$G$501,"Yes")+COUNTIFS(Reviews!$C$2:$C$501,$A51,Reviews!$G$2:$G$501,"No")=0,"",COUNTIFS(Reviews!$C$2:$C$501,$A51,Reviews!$G$2:$G$501,"Yes")/(COUNTIFS(Reviews!$C$2:$C$501,$A51,Reviews!$G$2:$G$501,"Yes")+COUNTIFS(Reviews!$C$2:$C$501,$A51,Reviews!$G$2:$G$501,"No"))))</f>
        <v>0.833333333333333</v>
      </c>
      <c r="D51" s="28" t="n">
        <f aca="false">IF($A51="","",IF(COUNTIFS(Reviews!$C$2:$C$501,$A51,Reviews!$H$2:$H$501,"Yes")+COUNTIFS(Reviews!$C$2:$C$501,$A51,Reviews!$H$2:$H$501,"No")=0,"",COUNTIFS(Reviews!$C$2:$C$501,$A51,Reviews!$H$2:$H$501,"Yes")/(COUNTIFS(Reviews!$C$2:$C$501,$A51,Reviews!$H$2:$H$501,"Yes")+COUNTIFS(Reviews!$C$2:$C$501,$A51,Reviews!$H$2:$H$501,"No"))))</f>
        <v>1</v>
      </c>
      <c r="E51" s="28" t="n">
        <f aca="false">IF($A51="","",IF(COUNTIFS(Reviews!$C$2:$C$501,$A51,Reviews!$I$2:$I$501,"Yes")+COUNTIFS(Reviews!$C$2:$C$501,$A51,Reviews!$I$2:$I$501,"No")=0,"",COUNTIFS(Reviews!$C$2:$C$501,$A51,Reviews!$I$2:$I$501,"Yes")/(COUNTIFS(Reviews!$C$2:$C$501,$A51,Reviews!$I$2:$I$501,"Yes")+COUNTIFS(Reviews!$C$2:$C$501,$A51,Reviews!$I$2:$I$501,"No"))))</f>
        <v>0.833333333333333</v>
      </c>
      <c r="F51" s="28" t="n">
        <f aca="false">IF($A51="","",IF(COUNTIFS(Reviews!$C$2:$C$501,$A51,Reviews!$J$2:$J$501,"Yes")+COUNTIFS(Reviews!$C$2:$C$501,$A51,Reviews!$J$2:$J$501,"No")=0,"",COUNTIFS(Reviews!$C$2:$C$501,$A51,Reviews!$J$2:$J$501,"Yes")/(COUNTIFS(Reviews!$C$2:$C$501,$A51,Reviews!$J$2:$J$501,"Yes")+COUNTIFS(Reviews!$C$2:$C$501,$A51,Reviews!$J$2:$J$501,"No"))))</f>
        <v>0.5</v>
      </c>
      <c r="G51" s="28" t="n">
        <f aca="false">IF($A51="","",IF(COUNTIFS(Reviews!$C$2:$C$501,$A51,Reviews!$L$2:$L$501,"Yes")+COUNTIFS(Reviews!$C$2:$C$501,$A51,Reviews!$L$2:$L$501,"No")=0,"",COUNTIFS(Reviews!$C$2:$C$501,$A51,Reviews!$L$2:$L$501,"Yes")/(COUNTIFS(Reviews!$C$2:$C$501,$A51,Reviews!$L$2:$L$501,"Yes")+COUNTIFS(Reviews!$C$2:$C$501,$A51,Reviews!$L$2:$L$501,"No"))))</f>
        <v>1</v>
      </c>
      <c r="H51" s="28" t="n">
        <f aca="false">IF($A51="","",IF(COUNTIFS(Reviews!$C$2:$C$501,$A51,Reviews!$M$2:$M$501,"Yes")+COUNTIFS(Reviews!$C$2:$C$501,$A51,Reviews!$M$2:$M$501,"No")=0,"",COUNTIFS(Reviews!$C$2:$C$501,$A51,Reviews!$M$2:$M$501,"Yes")/(COUNTIFS(Reviews!$C$2:$C$501,$A51,Reviews!$M$2:$M$501,"Yes")+COUNTIFS(Reviews!$C$2:$C$501,$A51,Reviews!$M$2:$M$501,"No"))))</f>
        <v>0.5</v>
      </c>
      <c r="I51" s="28" t="n">
        <f aca="false">IF($A51="","",IF(COUNTIFS(Reviews!$C$2:$C$501,$A51,Reviews!$N$2:$N$501,"Yes")+COUNTIFS(Reviews!$C$2:$C$501,$A51,Reviews!$N$2:$N$501,"No")=0,"",COUNTIFS(Reviews!$C$2:$C$501,$A51,Reviews!$N$2:$N$501,"Yes")/(COUNTIFS(Reviews!$C$2:$C$501,$A51,Reviews!$N$2:$N$501,"Yes")+COUNTIFS(Reviews!$C$2:$C$501,$A51,Reviews!$N$2:$N$501,"No"))))</f>
        <v>1</v>
      </c>
      <c r="J51" s="28" t="n">
        <f aca="false">IF($A51="","",IF(COUNTIFS(Reviews!$C$2:$C$501,$A51,Reviews!$O$2:$O$501,"Yes")+COUNTIFS(Reviews!$C$2:$C$501,$A51,Reviews!$O$2:$O$501,"No")=0,"",COUNTIFS(Reviews!$C$2:$C$501,$A51,Reviews!$O$2:$O$501,"Yes")/(COUNTIFS(Reviews!$C$2:$C$501,$A51,Reviews!$O$2:$O$501,"Yes")+COUNTIFS(Reviews!$C$2:$C$501,$A51,Reviews!$O$2:$O$501,"No"))))</f>
        <v>1</v>
      </c>
      <c r="K51" s="28" t="n">
        <f aca="false">IF($A51="","",IF(COUNTIFS(Reviews!$C$2:$C$501,$A51,Reviews!$P$2:$P$501,"Yes")+COUNTIFS(Reviews!$C$2:$C$501,$A51,Reviews!$P$2:$P$501,"No")=0,"",COUNTIFS(Reviews!$C$2:$C$501,$A51,Reviews!$P$2:$P$501,"Yes")/(COUNTIFS(Reviews!$C$2:$C$501,$A51,Reviews!$P$2:$P$501,"Yes")+COUNTIFS(Reviews!$C$2:$C$501,$A51,Reviews!$P$2:$P$501,"No"))))</f>
        <v>0.666666666666667</v>
      </c>
      <c r="L51" s="28" t="n">
        <f aca="false">IF($A51="","",IF(COUNTIFS(Reviews!$C$2:$C$501,$A51,Reviews!$Q$2:$Q$501,"Yes")+COUNTIFS(Reviews!$C$2:$C$501,$A51,Reviews!$Q$2:$Q$501,"No")=0,"",COUNTIFS(Reviews!$C$2:$C$501,$A51,Reviews!$Q$2:$Q$501,"Yes")/(COUNTIFS(Reviews!$C$2:$C$501,$A51,Reviews!$Q$2:$Q$501,"Yes")+COUNTIFS(Reviews!$C$2:$C$501,$A51,Reviews!$Q$2:$Q$501,"No"))))</f>
        <v>1</v>
      </c>
      <c r="M51" s="28" t="n">
        <f aca="false">IF($A51="","",IF(COUNTIFS(Reviews!$C$2:$C$501,$A51,Reviews!$S$2:$S$501,"Yes")+COUNTIFS(Reviews!$C$2:$C$501,$A51,Reviews!$S$2:$S$501,"No")=0,"",COUNTIFS(Reviews!$C$2:$C$501,$A51,Reviews!$S$2:$S$501,"Yes")/(COUNTIFS(Reviews!$C$2:$C$501,$A51,Reviews!$S$2:$S$501,"Yes")+COUNTIFS(Reviews!$C$2:$C$501,$A51,Reviews!$S$2:$S$501,"No"))))</f>
        <v>0.833333333333333</v>
      </c>
      <c r="N51" s="28" t="n">
        <f aca="false">IF($A51="","",IF(COUNTIFS(Reviews!$C$2:$C$501,$A51,Reviews!$T$2:$T$501,"Yes")+COUNTIFS(Reviews!$C$2:$C$501,$A51,Reviews!$T$2:$T$501,"No")=0,"",COUNTIFS(Reviews!$C$2:$C$501,$A51,Reviews!$T$2:$T$501,"Yes")/(COUNTIFS(Reviews!$C$2:$C$501,$A51,Reviews!$T$2:$T$501,"Yes")+COUNTIFS(Reviews!$C$2:$C$501,$A51,Reviews!$T$2:$T$501,"No"))))</f>
        <v>1</v>
      </c>
      <c r="O51" s="28" t="n">
        <f aca="false">IF($A51="","",IF(COUNTIFS(Reviews!$C$2:$C$501,$A51,Reviews!$U$2:$U$501,"Yes")+COUNTIFS(Reviews!$C$2:$C$501,$A51,Reviews!$U$2:$U$501,"No")=0,"",COUNTIFS(Reviews!$C$2:$C$501,$A51,Reviews!$U$2:$U$501,"Yes")/(COUNTIFS(Reviews!$C$2:$C$501,$A51,Reviews!$U$2:$U$501,"Yes")+COUNTIFS(Reviews!$C$2:$C$501,$A51,Reviews!$U$2:$U$501,"No"))))</f>
        <v>1</v>
      </c>
      <c r="P51" s="28" t="n">
        <f aca="false">IF($A51="","",IF(COUNTIFS(Reviews!$C$2:$C$501,$A51,Reviews!$V$2:$V$501,"Yes")+COUNTIFS(Reviews!$C$2:$C$501,$A51,Reviews!$V$2:$V$501,"No")=0,"",COUNTIFS(Reviews!$C$2:$C$501,$A51,Reviews!$V$2:$V$501,"Yes")/(COUNTIFS(Reviews!$C$2:$C$501,$A51,Reviews!$V$2:$V$501,"Yes")+COUNTIFS(Reviews!$C$2:$C$501,$A51,Reviews!$V$2:$V$501,"No"))))</f>
        <v>0.833333333333333</v>
      </c>
    </row>
    <row r="52" customFormat="false" ht="15" hidden="false" customHeight="false" outlineLevel="0" collapsed="false">
      <c r="A52" s="10" t="str">
        <f aca="false">A8</f>
        <v>Dalia R.</v>
      </c>
      <c r="B52" s="28" t="n">
        <f aca="false">IF($A52="","",IF(COUNTIFS(Reviews!$C$2:$C$501,$A52,Reviews!$F$2:$F$501,"Yes")+COUNTIFS(Reviews!$C$2:$C$501,$A52,Reviews!$F$2:$F$501,"No")=0,"",COUNTIFS(Reviews!$C$2:$C$501,$A52,Reviews!$F$2:$F$501,"Yes")/(COUNTIFS(Reviews!$C$2:$C$501,$A52,Reviews!$F$2:$F$501,"Yes")+COUNTIFS(Reviews!$C$2:$C$501,$A52,Reviews!$F$2:$F$501,"No"))))</f>
        <v>0.833333333333333</v>
      </c>
      <c r="C52" s="28" t="n">
        <f aca="false">IF($A52="","",IF(COUNTIFS(Reviews!$C$2:$C$501,$A52,Reviews!$G$2:$G$501,"Yes")+COUNTIFS(Reviews!$C$2:$C$501,$A52,Reviews!$G$2:$G$501,"No")=0,"",COUNTIFS(Reviews!$C$2:$C$501,$A52,Reviews!$G$2:$G$501,"Yes")/(COUNTIFS(Reviews!$C$2:$C$501,$A52,Reviews!$G$2:$G$501,"Yes")+COUNTIFS(Reviews!$C$2:$C$501,$A52,Reviews!$G$2:$G$501,"No"))))</f>
        <v>1</v>
      </c>
      <c r="D52" s="28" t="n">
        <f aca="false">IF($A52="","",IF(COUNTIFS(Reviews!$C$2:$C$501,$A52,Reviews!$H$2:$H$501,"Yes")+COUNTIFS(Reviews!$C$2:$C$501,$A52,Reviews!$H$2:$H$501,"No")=0,"",COUNTIFS(Reviews!$C$2:$C$501,$A52,Reviews!$H$2:$H$501,"Yes")/(COUNTIFS(Reviews!$C$2:$C$501,$A52,Reviews!$H$2:$H$501,"Yes")+COUNTIFS(Reviews!$C$2:$C$501,$A52,Reviews!$H$2:$H$501,"No"))))</f>
        <v>1</v>
      </c>
      <c r="E52" s="28" t="n">
        <f aca="false">IF($A52="","",IF(COUNTIFS(Reviews!$C$2:$C$501,$A52,Reviews!$I$2:$I$501,"Yes")+COUNTIFS(Reviews!$C$2:$C$501,$A52,Reviews!$I$2:$I$501,"No")=0,"",COUNTIFS(Reviews!$C$2:$C$501,$A52,Reviews!$I$2:$I$501,"Yes")/(COUNTIFS(Reviews!$C$2:$C$501,$A52,Reviews!$I$2:$I$501,"Yes")+COUNTIFS(Reviews!$C$2:$C$501,$A52,Reviews!$I$2:$I$501,"No"))))</f>
        <v>1</v>
      </c>
      <c r="F52" s="28" t="n">
        <f aca="false">IF($A52="","",IF(COUNTIFS(Reviews!$C$2:$C$501,$A52,Reviews!$J$2:$J$501,"Yes")+COUNTIFS(Reviews!$C$2:$C$501,$A52,Reviews!$J$2:$J$501,"No")=0,"",COUNTIFS(Reviews!$C$2:$C$501,$A52,Reviews!$J$2:$J$501,"Yes")/(COUNTIFS(Reviews!$C$2:$C$501,$A52,Reviews!$J$2:$J$501,"Yes")+COUNTIFS(Reviews!$C$2:$C$501,$A52,Reviews!$J$2:$J$501,"No"))))</f>
        <v>0.5</v>
      </c>
      <c r="G52" s="28" t="n">
        <f aca="false">IF($A52="","",IF(COUNTIFS(Reviews!$C$2:$C$501,$A52,Reviews!$L$2:$L$501,"Yes")+COUNTIFS(Reviews!$C$2:$C$501,$A52,Reviews!$L$2:$L$501,"No")=0,"",COUNTIFS(Reviews!$C$2:$C$501,$A52,Reviews!$L$2:$L$501,"Yes")/(COUNTIFS(Reviews!$C$2:$C$501,$A52,Reviews!$L$2:$L$501,"Yes")+COUNTIFS(Reviews!$C$2:$C$501,$A52,Reviews!$L$2:$L$501,"No"))))</f>
        <v>1</v>
      </c>
      <c r="H52" s="28" t="n">
        <f aca="false">IF($A52="","",IF(COUNTIFS(Reviews!$C$2:$C$501,$A52,Reviews!$M$2:$M$501,"Yes")+COUNTIFS(Reviews!$C$2:$C$501,$A52,Reviews!$M$2:$M$501,"No")=0,"",COUNTIFS(Reviews!$C$2:$C$501,$A52,Reviews!$M$2:$M$501,"Yes")/(COUNTIFS(Reviews!$C$2:$C$501,$A52,Reviews!$M$2:$M$501,"Yes")+COUNTIFS(Reviews!$C$2:$C$501,$A52,Reviews!$M$2:$M$501,"No"))))</f>
        <v>0.666666666666667</v>
      </c>
      <c r="I52" s="28" t="n">
        <f aca="false">IF($A52="","",IF(COUNTIFS(Reviews!$C$2:$C$501,$A52,Reviews!$N$2:$N$501,"Yes")+COUNTIFS(Reviews!$C$2:$C$501,$A52,Reviews!$N$2:$N$501,"No")=0,"",COUNTIFS(Reviews!$C$2:$C$501,$A52,Reviews!$N$2:$N$501,"Yes")/(COUNTIFS(Reviews!$C$2:$C$501,$A52,Reviews!$N$2:$N$501,"Yes")+COUNTIFS(Reviews!$C$2:$C$501,$A52,Reviews!$N$2:$N$501,"No"))))</f>
        <v>1</v>
      </c>
      <c r="J52" s="28" t="n">
        <f aca="false">IF($A52="","",IF(COUNTIFS(Reviews!$C$2:$C$501,$A52,Reviews!$O$2:$O$501,"Yes")+COUNTIFS(Reviews!$C$2:$C$501,$A52,Reviews!$O$2:$O$501,"No")=0,"",COUNTIFS(Reviews!$C$2:$C$501,$A52,Reviews!$O$2:$O$501,"Yes")/(COUNTIFS(Reviews!$C$2:$C$501,$A52,Reviews!$O$2:$O$501,"Yes")+COUNTIFS(Reviews!$C$2:$C$501,$A52,Reviews!$O$2:$O$501,"No"))))</f>
        <v>1</v>
      </c>
      <c r="K52" s="28" t="n">
        <f aca="false">IF($A52="","",IF(COUNTIFS(Reviews!$C$2:$C$501,$A52,Reviews!$P$2:$P$501,"Yes")+COUNTIFS(Reviews!$C$2:$C$501,$A52,Reviews!$P$2:$P$501,"No")=0,"",COUNTIFS(Reviews!$C$2:$C$501,$A52,Reviews!$P$2:$P$501,"Yes")/(COUNTIFS(Reviews!$C$2:$C$501,$A52,Reviews!$P$2:$P$501,"Yes")+COUNTIFS(Reviews!$C$2:$C$501,$A52,Reviews!$P$2:$P$501,"No"))))</f>
        <v>1</v>
      </c>
      <c r="L52" s="28" t="n">
        <f aca="false">IF($A52="","",IF(COUNTIFS(Reviews!$C$2:$C$501,$A52,Reviews!$Q$2:$Q$501,"Yes")+COUNTIFS(Reviews!$C$2:$C$501,$A52,Reviews!$Q$2:$Q$501,"No")=0,"",COUNTIFS(Reviews!$C$2:$C$501,$A52,Reviews!$Q$2:$Q$501,"Yes")/(COUNTIFS(Reviews!$C$2:$C$501,$A52,Reviews!$Q$2:$Q$501,"Yes")+COUNTIFS(Reviews!$C$2:$C$501,$A52,Reviews!$Q$2:$Q$501,"No"))))</f>
        <v>0.8</v>
      </c>
      <c r="M52" s="28" t="n">
        <f aca="false">IF($A52="","",IF(COUNTIFS(Reviews!$C$2:$C$501,$A52,Reviews!$S$2:$S$501,"Yes")+COUNTIFS(Reviews!$C$2:$C$501,$A52,Reviews!$S$2:$S$501,"No")=0,"",COUNTIFS(Reviews!$C$2:$C$501,$A52,Reviews!$S$2:$S$501,"Yes")/(COUNTIFS(Reviews!$C$2:$C$501,$A52,Reviews!$S$2:$S$501,"Yes")+COUNTIFS(Reviews!$C$2:$C$501,$A52,Reviews!$S$2:$S$501,"No"))))</f>
        <v>1</v>
      </c>
      <c r="N52" s="28" t="n">
        <f aca="false">IF($A52="","",IF(COUNTIFS(Reviews!$C$2:$C$501,$A52,Reviews!$T$2:$T$501,"Yes")+COUNTIFS(Reviews!$C$2:$C$501,$A52,Reviews!$T$2:$T$501,"No")=0,"",COUNTIFS(Reviews!$C$2:$C$501,$A52,Reviews!$T$2:$T$501,"Yes")/(COUNTIFS(Reviews!$C$2:$C$501,$A52,Reviews!$T$2:$T$501,"Yes")+COUNTIFS(Reviews!$C$2:$C$501,$A52,Reviews!$T$2:$T$501,"No"))))</f>
        <v>0.833333333333333</v>
      </c>
      <c r="O52" s="28" t="n">
        <f aca="false">IF($A52="","",IF(COUNTIFS(Reviews!$C$2:$C$501,$A52,Reviews!$U$2:$U$501,"Yes")+COUNTIFS(Reviews!$C$2:$C$501,$A52,Reviews!$U$2:$U$501,"No")=0,"",COUNTIFS(Reviews!$C$2:$C$501,$A52,Reviews!$U$2:$U$501,"Yes")/(COUNTIFS(Reviews!$C$2:$C$501,$A52,Reviews!$U$2:$U$501,"Yes")+COUNTIFS(Reviews!$C$2:$C$501,$A52,Reviews!$U$2:$U$501,"No"))))</f>
        <v>0.8</v>
      </c>
      <c r="P52" s="28" t="n">
        <f aca="false">IF($A52="","",IF(COUNTIFS(Reviews!$C$2:$C$501,$A52,Reviews!$V$2:$V$501,"Yes")+COUNTIFS(Reviews!$C$2:$C$501,$A52,Reviews!$V$2:$V$501,"No")=0,"",COUNTIFS(Reviews!$C$2:$C$501,$A52,Reviews!$V$2:$V$501,"Yes")/(COUNTIFS(Reviews!$C$2:$C$501,$A52,Reviews!$V$2:$V$501,"Yes")+COUNTIFS(Reviews!$C$2:$C$501,$A52,Reviews!$V$2:$V$501,"No"))))</f>
        <v>0.833333333333333</v>
      </c>
    </row>
    <row r="53" customFormat="false" ht="15" hidden="false" customHeight="false" outlineLevel="0" collapsed="false">
      <c r="A53" s="10" t="str">
        <f aca="false">A9</f>
        <v>Emeka N.</v>
      </c>
      <c r="B53" s="28" t="n">
        <f aca="false">IF($A53="","",IF(COUNTIFS(Reviews!$C$2:$C$501,$A53,Reviews!$F$2:$F$501,"Yes")+COUNTIFS(Reviews!$C$2:$C$501,$A53,Reviews!$F$2:$F$501,"No")=0,"",COUNTIFS(Reviews!$C$2:$C$501,$A53,Reviews!$F$2:$F$501,"Yes")/(COUNTIFS(Reviews!$C$2:$C$501,$A53,Reviews!$F$2:$F$501,"Yes")+COUNTIFS(Reviews!$C$2:$C$501,$A53,Reviews!$F$2:$F$501,"No"))))</f>
        <v>0.833333333333333</v>
      </c>
      <c r="C53" s="28" t="n">
        <f aca="false">IF($A53="","",IF(COUNTIFS(Reviews!$C$2:$C$501,$A53,Reviews!$G$2:$G$501,"Yes")+COUNTIFS(Reviews!$C$2:$C$501,$A53,Reviews!$G$2:$G$501,"No")=0,"",COUNTIFS(Reviews!$C$2:$C$501,$A53,Reviews!$G$2:$G$501,"Yes")/(COUNTIFS(Reviews!$C$2:$C$501,$A53,Reviews!$G$2:$G$501,"Yes")+COUNTIFS(Reviews!$C$2:$C$501,$A53,Reviews!$G$2:$G$501,"No"))))</f>
        <v>1</v>
      </c>
      <c r="D53" s="28" t="n">
        <f aca="false">IF($A53="","",IF(COUNTIFS(Reviews!$C$2:$C$501,$A53,Reviews!$H$2:$H$501,"Yes")+COUNTIFS(Reviews!$C$2:$C$501,$A53,Reviews!$H$2:$H$501,"No")=0,"",COUNTIFS(Reviews!$C$2:$C$501,$A53,Reviews!$H$2:$H$501,"Yes")/(COUNTIFS(Reviews!$C$2:$C$501,$A53,Reviews!$H$2:$H$501,"Yes")+COUNTIFS(Reviews!$C$2:$C$501,$A53,Reviews!$H$2:$H$501,"No"))))</f>
        <v>0.666666666666667</v>
      </c>
      <c r="E53" s="28" t="n">
        <f aca="false">IF($A53="","",IF(COUNTIFS(Reviews!$C$2:$C$501,$A53,Reviews!$I$2:$I$501,"Yes")+COUNTIFS(Reviews!$C$2:$C$501,$A53,Reviews!$I$2:$I$501,"No")=0,"",COUNTIFS(Reviews!$C$2:$C$501,$A53,Reviews!$I$2:$I$501,"Yes")/(COUNTIFS(Reviews!$C$2:$C$501,$A53,Reviews!$I$2:$I$501,"Yes")+COUNTIFS(Reviews!$C$2:$C$501,$A53,Reviews!$I$2:$I$501,"No"))))</f>
        <v>0.833333333333333</v>
      </c>
      <c r="F53" s="28" t="n">
        <f aca="false">IF($A53="","",IF(COUNTIFS(Reviews!$C$2:$C$501,$A53,Reviews!$J$2:$J$501,"Yes")+COUNTIFS(Reviews!$C$2:$C$501,$A53,Reviews!$J$2:$J$501,"No")=0,"",COUNTIFS(Reviews!$C$2:$C$501,$A53,Reviews!$J$2:$J$501,"Yes")/(COUNTIFS(Reviews!$C$2:$C$501,$A53,Reviews!$J$2:$J$501,"Yes")+COUNTIFS(Reviews!$C$2:$C$501,$A53,Reviews!$J$2:$J$501,"No"))))</f>
        <v>1</v>
      </c>
      <c r="G53" s="28" t="n">
        <f aca="false">IF($A53="","",IF(COUNTIFS(Reviews!$C$2:$C$501,$A53,Reviews!$L$2:$L$501,"Yes")+COUNTIFS(Reviews!$C$2:$C$501,$A53,Reviews!$L$2:$L$501,"No")=0,"",COUNTIFS(Reviews!$C$2:$C$501,$A53,Reviews!$L$2:$L$501,"Yes")/(COUNTIFS(Reviews!$C$2:$C$501,$A53,Reviews!$L$2:$L$501,"Yes")+COUNTIFS(Reviews!$C$2:$C$501,$A53,Reviews!$L$2:$L$501,"No"))))</f>
        <v>1</v>
      </c>
      <c r="H53" s="28" t="n">
        <f aca="false">IF($A53="","",IF(COUNTIFS(Reviews!$C$2:$C$501,$A53,Reviews!$M$2:$M$501,"Yes")+COUNTIFS(Reviews!$C$2:$C$501,$A53,Reviews!$M$2:$M$501,"No")=0,"",COUNTIFS(Reviews!$C$2:$C$501,$A53,Reviews!$M$2:$M$501,"Yes")/(COUNTIFS(Reviews!$C$2:$C$501,$A53,Reviews!$M$2:$M$501,"Yes")+COUNTIFS(Reviews!$C$2:$C$501,$A53,Reviews!$M$2:$M$501,"No"))))</f>
        <v>1</v>
      </c>
      <c r="I53" s="28" t="n">
        <f aca="false">IF($A53="","",IF(COUNTIFS(Reviews!$C$2:$C$501,$A53,Reviews!$N$2:$N$501,"Yes")+COUNTIFS(Reviews!$C$2:$C$501,$A53,Reviews!$N$2:$N$501,"No")=0,"",COUNTIFS(Reviews!$C$2:$C$501,$A53,Reviews!$N$2:$N$501,"Yes")/(COUNTIFS(Reviews!$C$2:$C$501,$A53,Reviews!$N$2:$N$501,"Yes")+COUNTIFS(Reviews!$C$2:$C$501,$A53,Reviews!$N$2:$N$501,"No"))))</f>
        <v>1</v>
      </c>
      <c r="J53" s="28" t="n">
        <f aca="false">IF($A53="","",IF(COUNTIFS(Reviews!$C$2:$C$501,$A53,Reviews!$O$2:$O$501,"Yes")+COUNTIFS(Reviews!$C$2:$C$501,$A53,Reviews!$O$2:$O$501,"No")=0,"",COUNTIFS(Reviews!$C$2:$C$501,$A53,Reviews!$O$2:$O$501,"Yes")/(COUNTIFS(Reviews!$C$2:$C$501,$A53,Reviews!$O$2:$O$501,"Yes")+COUNTIFS(Reviews!$C$2:$C$501,$A53,Reviews!$O$2:$O$501,"No"))))</f>
        <v>1</v>
      </c>
      <c r="K53" s="28" t="n">
        <f aca="false">IF($A53="","",IF(COUNTIFS(Reviews!$C$2:$C$501,$A53,Reviews!$P$2:$P$501,"Yes")+COUNTIFS(Reviews!$C$2:$C$501,$A53,Reviews!$P$2:$P$501,"No")=0,"",COUNTIFS(Reviews!$C$2:$C$501,$A53,Reviews!$P$2:$P$501,"Yes")/(COUNTIFS(Reviews!$C$2:$C$501,$A53,Reviews!$P$2:$P$501,"Yes")+COUNTIFS(Reviews!$C$2:$C$501,$A53,Reviews!$P$2:$P$501,"No"))))</f>
        <v>1</v>
      </c>
      <c r="L53" s="28" t="n">
        <f aca="false">IF($A53="","",IF(COUNTIFS(Reviews!$C$2:$C$501,$A53,Reviews!$Q$2:$Q$501,"Yes")+COUNTIFS(Reviews!$C$2:$C$501,$A53,Reviews!$Q$2:$Q$501,"No")=0,"",COUNTIFS(Reviews!$C$2:$C$501,$A53,Reviews!$Q$2:$Q$501,"Yes")/(COUNTIFS(Reviews!$C$2:$C$501,$A53,Reviews!$Q$2:$Q$501,"Yes")+COUNTIFS(Reviews!$C$2:$C$501,$A53,Reviews!$Q$2:$Q$501,"No"))))</f>
        <v>0.8</v>
      </c>
      <c r="M53" s="28" t="n">
        <f aca="false">IF($A53="","",IF(COUNTIFS(Reviews!$C$2:$C$501,$A53,Reviews!$S$2:$S$501,"Yes")+COUNTIFS(Reviews!$C$2:$C$501,$A53,Reviews!$S$2:$S$501,"No")=0,"",COUNTIFS(Reviews!$C$2:$C$501,$A53,Reviews!$S$2:$S$501,"Yes")/(COUNTIFS(Reviews!$C$2:$C$501,$A53,Reviews!$S$2:$S$501,"Yes")+COUNTIFS(Reviews!$C$2:$C$501,$A53,Reviews!$S$2:$S$501,"No"))))</f>
        <v>0.833333333333333</v>
      </c>
      <c r="N53" s="28" t="n">
        <f aca="false">IF($A53="","",IF(COUNTIFS(Reviews!$C$2:$C$501,$A53,Reviews!$T$2:$T$501,"Yes")+COUNTIFS(Reviews!$C$2:$C$501,$A53,Reviews!$T$2:$T$501,"No")=0,"",COUNTIFS(Reviews!$C$2:$C$501,$A53,Reviews!$T$2:$T$501,"Yes")/(COUNTIFS(Reviews!$C$2:$C$501,$A53,Reviews!$T$2:$T$501,"Yes")+COUNTIFS(Reviews!$C$2:$C$501,$A53,Reviews!$T$2:$T$501,"No"))))</f>
        <v>1</v>
      </c>
      <c r="O53" s="28" t="n">
        <f aca="false">IF($A53="","",IF(COUNTIFS(Reviews!$C$2:$C$501,$A53,Reviews!$U$2:$U$501,"Yes")+COUNTIFS(Reviews!$C$2:$C$501,$A53,Reviews!$U$2:$U$501,"No")=0,"",COUNTIFS(Reviews!$C$2:$C$501,$A53,Reviews!$U$2:$U$501,"Yes")/(COUNTIFS(Reviews!$C$2:$C$501,$A53,Reviews!$U$2:$U$501,"Yes")+COUNTIFS(Reviews!$C$2:$C$501,$A53,Reviews!$U$2:$U$501,"No"))))</f>
        <v>1</v>
      </c>
      <c r="P53" s="28" t="n">
        <f aca="false">IF($A53="","",IF(COUNTIFS(Reviews!$C$2:$C$501,$A53,Reviews!$V$2:$V$501,"Yes")+COUNTIFS(Reviews!$C$2:$C$501,$A53,Reviews!$V$2:$V$501,"No")=0,"",COUNTIFS(Reviews!$C$2:$C$501,$A53,Reviews!$V$2:$V$501,"Yes")/(COUNTIFS(Reviews!$C$2:$C$501,$A53,Reviews!$V$2:$V$501,"Yes")+COUNTIFS(Reviews!$C$2:$C$501,$A53,Reviews!$V$2:$V$501,"No"))))</f>
        <v>0.833333333333333</v>
      </c>
    </row>
    <row r="54" customFormat="false" ht="15" hidden="false" customHeight="false" outlineLevel="0" collapsed="false">
      <c r="A54" s="10" t="str">
        <f aca="false">A10</f>
        <v>Farah S.</v>
      </c>
      <c r="B54" s="28" t="n">
        <f aca="false">IF($A54="","",IF(COUNTIFS(Reviews!$C$2:$C$501,$A54,Reviews!$F$2:$F$501,"Yes")+COUNTIFS(Reviews!$C$2:$C$501,$A54,Reviews!$F$2:$F$501,"No")=0,"",COUNTIFS(Reviews!$C$2:$C$501,$A54,Reviews!$F$2:$F$501,"Yes")/(COUNTIFS(Reviews!$C$2:$C$501,$A54,Reviews!$F$2:$F$501,"Yes")+COUNTIFS(Reviews!$C$2:$C$501,$A54,Reviews!$F$2:$F$501,"No"))))</f>
        <v>0.833333333333333</v>
      </c>
      <c r="C54" s="28" t="n">
        <f aca="false">IF($A54="","",IF(COUNTIFS(Reviews!$C$2:$C$501,$A54,Reviews!$G$2:$G$501,"Yes")+COUNTIFS(Reviews!$C$2:$C$501,$A54,Reviews!$G$2:$G$501,"No")=0,"",COUNTIFS(Reviews!$C$2:$C$501,$A54,Reviews!$G$2:$G$501,"Yes")/(COUNTIFS(Reviews!$C$2:$C$501,$A54,Reviews!$G$2:$G$501,"Yes")+COUNTIFS(Reviews!$C$2:$C$501,$A54,Reviews!$G$2:$G$501,"No"))))</f>
        <v>1</v>
      </c>
      <c r="D54" s="28" t="n">
        <f aca="false">IF($A54="","",IF(COUNTIFS(Reviews!$C$2:$C$501,$A54,Reviews!$H$2:$H$501,"Yes")+COUNTIFS(Reviews!$C$2:$C$501,$A54,Reviews!$H$2:$H$501,"No")=0,"",COUNTIFS(Reviews!$C$2:$C$501,$A54,Reviews!$H$2:$H$501,"Yes")/(COUNTIFS(Reviews!$C$2:$C$501,$A54,Reviews!$H$2:$H$501,"Yes")+COUNTIFS(Reviews!$C$2:$C$501,$A54,Reviews!$H$2:$H$501,"No"))))</f>
        <v>1</v>
      </c>
      <c r="E54" s="28" t="n">
        <f aca="false">IF($A54="","",IF(COUNTIFS(Reviews!$C$2:$C$501,$A54,Reviews!$I$2:$I$501,"Yes")+COUNTIFS(Reviews!$C$2:$C$501,$A54,Reviews!$I$2:$I$501,"No")=0,"",COUNTIFS(Reviews!$C$2:$C$501,$A54,Reviews!$I$2:$I$501,"Yes")/(COUNTIFS(Reviews!$C$2:$C$501,$A54,Reviews!$I$2:$I$501,"Yes")+COUNTIFS(Reviews!$C$2:$C$501,$A54,Reviews!$I$2:$I$501,"No"))))</f>
        <v>1</v>
      </c>
      <c r="F54" s="28" t="n">
        <f aca="false">IF($A54="","",IF(COUNTIFS(Reviews!$C$2:$C$501,$A54,Reviews!$J$2:$J$501,"Yes")+COUNTIFS(Reviews!$C$2:$C$501,$A54,Reviews!$J$2:$J$501,"No")=0,"",COUNTIFS(Reviews!$C$2:$C$501,$A54,Reviews!$J$2:$J$501,"Yes")/(COUNTIFS(Reviews!$C$2:$C$501,$A54,Reviews!$J$2:$J$501,"Yes")+COUNTIFS(Reviews!$C$2:$C$501,$A54,Reviews!$J$2:$J$501,"No"))))</f>
        <v>0.8</v>
      </c>
      <c r="G54" s="28" t="n">
        <f aca="false">IF($A54="","",IF(COUNTIFS(Reviews!$C$2:$C$501,$A54,Reviews!$L$2:$L$501,"Yes")+COUNTIFS(Reviews!$C$2:$C$501,$A54,Reviews!$L$2:$L$501,"No")=0,"",COUNTIFS(Reviews!$C$2:$C$501,$A54,Reviews!$L$2:$L$501,"Yes")/(COUNTIFS(Reviews!$C$2:$C$501,$A54,Reviews!$L$2:$L$501,"Yes")+COUNTIFS(Reviews!$C$2:$C$501,$A54,Reviews!$L$2:$L$501,"No"))))</f>
        <v>1</v>
      </c>
      <c r="H54" s="28" t="n">
        <f aca="false">IF($A54="","",IF(COUNTIFS(Reviews!$C$2:$C$501,$A54,Reviews!$M$2:$M$501,"Yes")+COUNTIFS(Reviews!$C$2:$C$501,$A54,Reviews!$M$2:$M$501,"No")=0,"",COUNTIFS(Reviews!$C$2:$C$501,$A54,Reviews!$M$2:$M$501,"Yes")/(COUNTIFS(Reviews!$C$2:$C$501,$A54,Reviews!$M$2:$M$501,"Yes")+COUNTIFS(Reviews!$C$2:$C$501,$A54,Reviews!$M$2:$M$501,"No"))))</f>
        <v>1</v>
      </c>
      <c r="I54" s="28" t="n">
        <f aca="false">IF($A54="","",IF(COUNTIFS(Reviews!$C$2:$C$501,$A54,Reviews!$N$2:$N$501,"Yes")+COUNTIFS(Reviews!$C$2:$C$501,$A54,Reviews!$N$2:$N$501,"No")=0,"",COUNTIFS(Reviews!$C$2:$C$501,$A54,Reviews!$N$2:$N$501,"Yes")/(COUNTIFS(Reviews!$C$2:$C$501,$A54,Reviews!$N$2:$N$501,"Yes")+COUNTIFS(Reviews!$C$2:$C$501,$A54,Reviews!$N$2:$N$501,"No"))))</f>
        <v>0.5</v>
      </c>
      <c r="J54" s="28" t="n">
        <f aca="false">IF($A54="","",IF(COUNTIFS(Reviews!$C$2:$C$501,$A54,Reviews!$O$2:$O$501,"Yes")+COUNTIFS(Reviews!$C$2:$C$501,$A54,Reviews!$O$2:$O$501,"No")=0,"",COUNTIFS(Reviews!$C$2:$C$501,$A54,Reviews!$O$2:$O$501,"Yes")/(COUNTIFS(Reviews!$C$2:$C$501,$A54,Reviews!$O$2:$O$501,"Yes")+COUNTIFS(Reviews!$C$2:$C$501,$A54,Reviews!$O$2:$O$501,"No"))))</f>
        <v>0.5</v>
      </c>
      <c r="K54" s="28" t="n">
        <f aca="false">IF($A54="","",IF(COUNTIFS(Reviews!$C$2:$C$501,$A54,Reviews!$P$2:$P$501,"Yes")+COUNTIFS(Reviews!$C$2:$C$501,$A54,Reviews!$P$2:$P$501,"No")=0,"",COUNTIFS(Reviews!$C$2:$C$501,$A54,Reviews!$P$2:$P$501,"Yes")/(COUNTIFS(Reviews!$C$2:$C$501,$A54,Reviews!$P$2:$P$501,"Yes")+COUNTIFS(Reviews!$C$2:$C$501,$A54,Reviews!$P$2:$P$501,"No"))))</f>
        <v>1</v>
      </c>
      <c r="L54" s="28" t="n">
        <f aca="false">IF($A54="","",IF(COUNTIFS(Reviews!$C$2:$C$501,$A54,Reviews!$Q$2:$Q$501,"Yes")+COUNTIFS(Reviews!$C$2:$C$501,$A54,Reviews!$Q$2:$Q$501,"No")=0,"",COUNTIFS(Reviews!$C$2:$C$501,$A54,Reviews!$Q$2:$Q$501,"Yes")/(COUNTIFS(Reviews!$C$2:$C$501,$A54,Reviews!$Q$2:$Q$501,"Yes")+COUNTIFS(Reviews!$C$2:$C$501,$A54,Reviews!$Q$2:$Q$501,"No"))))</f>
        <v>1</v>
      </c>
      <c r="M54" s="28" t="n">
        <f aca="false">IF($A54="","",IF(COUNTIFS(Reviews!$C$2:$C$501,$A54,Reviews!$S$2:$S$501,"Yes")+COUNTIFS(Reviews!$C$2:$C$501,$A54,Reviews!$S$2:$S$501,"No")=0,"",COUNTIFS(Reviews!$C$2:$C$501,$A54,Reviews!$S$2:$S$501,"Yes")/(COUNTIFS(Reviews!$C$2:$C$501,$A54,Reviews!$S$2:$S$501,"Yes")+COUNTIFS(Reviews!$C$2:$C$501,$A54,Reviews!$S$2:$S$501,"No"))))</f>
        <v>1</v>
      </c>
      <c r="N54" s="28" t="n">
        <f aca="false">IF($A54="","",IF(COUNTIFS(Reviews!$C$2:$C$501,$A54,Reviews!$T$2:$T$501,"Yes")+COUNTIFS(Reviews!$C$2:$C$501,$A54,Reviews!$T$2:$T$501,"No")=0,"",COUNTIFS(Reviews!$C$2:$C$501,$A54,Reviews!$T$2:$T$501,"Yes")/(COUNTIFS(Reviews!$C$2:$C$501,$A54,Reviews!$T$2:$T$501,"Yes")+COUNTIFS(Reviews!$C$2:$C$501,$A54,Reviews!$T$2:$T$501,"No"))))</f>
        <v>1</v>
      </c>
      <c r="O54" s="28" t="n">
        <f aca="false">IF($A54="","",IF(COUNTIFS(Reviews!$C$2:$C$501,$A54,Reviews!$U$2:$U$501,"Yes")+COUNTIFS(Reviews!$C$2:$C$501,$A54,Reviews!$U$2:$U$501,"No")=0,"",COUNTIFS(Reviews!$C$2:$C$501,$A54,Reviews!$U$2:$U$501,"Yes")/(COUNTIFS(Reviews!$C$2:$C$501,$A54,Reviews!$U$2:$U$501,"Yes")+COUNTIFS(Reviews!$C$2:$C$501,$A54,Reviews!$U$2:$U$501,"No"))))</f>
        <v>1</v>
      </c>
      <c r="P54" s="28" t="n">
        <f aca="false">IF($A54="","",IF(COUNTIFS(Reviews!$C$2:$C$501,$A54,Reviews!$V$2:$V$501,"Yes")+COUNTIFS(Reviews!$C$2:$C$501,$A54,Reviews!$V$2:$V$501,"No")=0,"",COUNTIFS(Reviews!$C$2:$C$501,$A54,Reviews!$V$2:$V$501,"Yes")/(COUNTIFS(Reviews!$C$2:$C$501,$A54,Reviews!$V$2:$V$501,"Yes")+COUNTIFS(Reviews!$C$2:$C$501,$A54,Reviews!$V$2:$V$501,"No"))))</f>
        <v>1</v>
      </c>
    </row>
    <row r="55" customFormat="false" ht="15" hidden="false" customHeight="false" outlineLevel="0" collapsed="false">
      <c r="A55" s="10" t="str">
        <f aca="false">A11</f>
        <v>Gabriel T.</v>
      </c>
      <c r="B55" s="28" t="n">
        <f aca="false">IF($A55="","",IF(COUNTIFS(Reviews!$C$2:$C$501,$A55,Reviews!$F$2:$F$501,"Yes")+COUNTIFS(Reviews!$C$2:$C$501,$A55,Reviews!$F$2:$F$501,"No")=0,"",COUNTIFS(Reviews!$C$2:$C$501,$A55,Reviews!$F$2:$F$501,"Yes")/(COUNTIFS(Reviews!$C$2:$C$501,$A55,Reviews!$F$2:$F$501,"Yes")+COUNTIFS(Reviews!$C$2:$C$501,$A55,Reviews!$F$2:$F$501,"No"))))</f>
        <v>1</v>
      </c>
      <c r="C55" s="28" t="n">
        <f aca="false">IF($A55="","",IF(COUNTIFS(Reviews!$C$2:$C$501,$A55,Reviews!$G$2:$G$501,"Yes")+COUNTIFS(Reviews!$C$2:$C$501,$A55,Reviews!$G$2:$G$501,"No")=0,"",COUNTIFS(Reviews!$C$2:$C$501,$A55,Reviews!$G$2:$G$501,"Yes")/(COUNTIFS(Reviews!$C$2:$C$501,$A55,Reviews!$G$2:$G$501,"Yes")+COUNTIFS(Reviews!$C$2:$C$501,$A55,Reviews!$G$2:$G$501,"No"))))</f>
        <v>1</v>
      </c>
      <c r="D55" s="28" t="n">
        <f aca="false">IF($A55="","",IF(COUNTIFS(Reviews!$C$2:$C$501,$A55,Reviews!$H$2:$H$501,"Yes")+COUNTIFS(Reviews!$C$2:$C$501,$A55,Reviews!$H$2:$H$501,"No")=0,"",COUNTIFS(Reviews!$C$2:$C$501,$A55,Reviews!$H$2:$H$501,"Yes")/(COUNTIFS(Reviews!$C$2:$C$501,$A55,Reviews!$H$2:$H$501,"Yes")+COUNTIFS(Reviews!$C$2:$C$501,$A55,Reviews!$H$2:$H$501,"No"))))</f>
        <v>1</v>
      </c>
      <c r="E55" s="28" t="n">
        <f aca="false">IF($A55="","",IF(COUNTIFS(Reviews!$C$2:$C$501,$A55,Reviews!$I$2:$I$501,"Yes")+COUNTIFS(Reviews!$C$2:$C$501,$A55,Reviews!$I$2:$I$501,"No")=0,"",COUNTIFS(Reviews!$C$2:$C$501,$A55,Reviews!$I$2:$I$501,"Yes")/(COUNTIFS(Reviews!$C$2:$C$501,$A55,Reviews!$I$2:$I$501,"Yes")+COUNTIFS(Reviews!$C$2:$C$501,$A55,Reviews!$I$2:$I$501,"No"))))</f>
        <v>1</v>
      </c>
      <c r="F55" s="28" t="n">
        <f aca="false">IF($A55="","",IF(COUNTIFS(Reviews!$C$2:$C$501,$A55,Reviews!$J$2:$J$501,"Yes")+COUNTIFS(Reviews!$C$2:$C$501,$A55,Reviews!$J$2:$J$501,"No")=0,"",COUNTIFS(Reviews!$C$2:$C$501,$A55,Reviews!$J$2:$J$501,"Yes")/(COUNTIFS(Reviews!$C$2:$C$501,$A55,Reviews!$J$2:$J$501,"Yes")+COUNTIFS(Reviews!$C$2:$C$501,$A55,Reviews!$J$2:$J$501,"No"))))</f>
        <v>1</v>
      </c>
      <c r="G55" s="28" t="n">
        <f aca="false">IF($A55="","",IF(COUNTIFS(Reviews!$C$2:$C$501,$A55,Reviews!$L$2:$L$501,"Yes")+COUNTIFS(Reviews!$C$2:$C$501,$A55,Reviews!$L$2:$L$501,"No")=0,"",COUNTIFS(Reviews!$C$2:$C$501,$A55,Reviews!$L$2:$L$501,"Yes")/(COUNTIFS(Reviews!$C$2:$C$501,$A55,Reviews!$L$2:$L$501,"Yes")+COUNTIFS(Reviews!$C$2:$C$501,$A55,Reviews!$L$2:$L$501,"No"))))</f>
        <v>1</v>
      </c>
      <c r="H55" s="28" t="n">
        <f aca="false">IF($A55="","",IF(COUNTIFS(Reviews!$C$2:$C$501,$A55,Reviews!$M$2:$M$501,"Yes")+COUNTIFS(Reviews!$C$2:$C$501,$A55,Reviews!$M$2:$M$501,"No")=0,"",COUNTIFS(Reviews!$C$2:$C$501,$A55,Reviews!$M$2:$M$501,"Yes")/(COUNTIFS(Reviews!$C$2:$C$501,$A55,Reviews!$M$2:$M$501,"Yes")+COUNTIFS(Reviews!$C$2:$C$501,$A55,Reviews!$M$2:$M$501,"No"))))</f>
        <v>1</v>
      </c>
      <c r="I55" s="28" t="n">
        <f aca="false">IF($A55="","",IF(COUNTIFS(Reviews!$C$2:$C$501,$A55,Reviews!$N$2:$N$501,"Yes")+COUNTIFS(Reviews!$C$2:$C$501,$A55,Reviews!$N$2:$N$501,"No")=0,"",COUNTIFS(Reviews!$C$2:$C$501,$A55,Reviews!$N$2:$N$501,"Yes")/(COUNTIFS(Reviews!$C$2:$C$501,$A55,Reviews!$N$2:$N$501,"Yes")+COUNTIFS(Reviews!$C$2:$C$501,$A55,Reviews!$N$2:$N$501,"No"))))</f>
        <v>1</v>
      </c>
      <c r="J55" s="28" t="n">
        <f aca="false">IF($A55="","",IF(COUNTIFS(Reviews!$C$2:$C$501,$A55,Reviews!$O$2:$O$501,"Yes")+COUNTIFS(Reviews!$C$2:$C$501,$A55,Reviews!$O$2:$O$501,"No")=0,"",COUNTIFS(Reviews!$C$2:$C$501,$A55,Reviews!$O$2:$O$501,"Yes")/(COUNTIFS(Reviews!$C$2:$C$501,$A55,Reviews!$O$2:$O$501,"Yes")+COUNTIFS(Reviews!$C$2:$C$501,$A55,Reviews!$O$2:$O$501,"No"))))</f>
        <v>1</v>
      </c>
      <c r="K55" s="28" t="n">
        <f aca="false">IF($A55="","",IF(COUNTIFS(Reviews!$C$2:$C$501,$A55,Reviews!$P$2:$P$501,"Yes")+COUNTIFS(Reviews!$C$2:$C$501,$A55,Reviews!$P$2:$P$501,"No")=0,"",COUNTIFS(Reviews!$C$2:$C$501,$A55,Reviews!$P$2:$P$501,"Yes")/(COUNTIFS(Reviews!$C$2:$C$501,$A55,Reviews!$P$2:$P$501,"Yes")+COUNTIFS(Reviews!$C$2:$C$501,$A55,Reviews!$P$2:$P$501,"No"))))</f>
        <v>1</v>
      </c>
      <c r="L55" s="28" t="n">
        <f aca="false">IF($A55="","",IF(COUNTIFS(Reviews!$C$2:$C$501,$A55,Reviews!$Q$2:$Q$501,"Yes")+COUNTIFS(Reviews!$C$2:$C$501,$A55,Reviews!$Q$2:$Q$501,"No")=0,"",COUNTIFS(Reviews!$C$2:$C$501,$A55,Reviews!$Q$2:$Q$501,"Yes")/(COUNTIFS(Reviews!$C$2:$C$501,$A55,Reviews!$Q$2:$Q$501,"Yes")+COUNTIFS(Reviews!$C$2:$C$501,$A55,Reviews!$Q$2:$Q$501,"No"))))</f>
        <v>1</v>
      </c>
      <c r="M55" s="28" t="n">
        <f aca="false">IF($A55="","",IF(COUNTIFS(Reviews!$C$2:$C$501,$A55,Reviews!$S$2:$S$501,"Yes")+COUNTIFS(Reviews!$C$2:$C$501,$A55,Reviews!$S$2:$S$501,"No")=0,"",COUNTIFS(Reviews!$C$2:$C$501,$A55,Reviews!$S$2:$S$501,"Yes")/(COUNTIFS(Reviews!$C$2:$C$501,$A55,Reviews!$S$2:$S$501,"Yes")+COUNTIFS(Reviews!$C$2:$C$501,$A55,Reviews!$S$2:$S$501,"No"))))</f>
        <v>0.833333333333333</v>
      </c>
      <c r="N55" s="28" t="n">
        <f aca="false">IF($A55="","",IF(COUNTIFS(Reviews!$C$2:$C$501,$A55,Reviews!$T$2:$T$501,"Yes")+COUNTIFS(Reviews!$C$2:$C$501,$A55,Reviews!$T$2:$T$501,"No")=0,"",COUNTIFS(Reviews!$C$2:$C$501,$A55,Reviews!$T$2:$T$501,"Yes")/(COUNTIFS(Reviews!$C$2:$C$501,$A55,Reviews!$T$2:$T$501,"Yes")+COUNTIFS(Reviews!$C$2:$C$501,$A55,Reviews!$T$2:$T$501,"No"))))</f>
        <v>1</v>
      </c>
      <c r="O55" s="28" t="n">
        <f aca="false">IF($A55="","",IF(COUNTIFS(Reviews!$C$2:$C$501,$A55,Reviews!$U$2:$U$501,"Yes")+COUNTIFS(Reviews!$C$2:$C$501,$A55,Reviews!$U$2:$U$501,"No")=0,"",COUNTIFS(Reviews!$C$2:$C$501,$A55,Reviews!$U$2:$U$501,"Yes")/(COUNTIFS(Reviews!$C$2:$C$501,$A55,Reviews!$U$2:$U$501,"Yes")+COUNTIFS(Reviews!$C$2:$C$501,$A55,Reviews!$U$2:$U$501,"No"))))</f>
        <v>1</v>
      </c>
      <c r="P55" s="28" t="n">
        <f aca="false">IF($A55="","",IF(COUNTIFS(Reviews!$C$2:$C$501,$A55,Reviews!$V$2:$V$501,"Yes")+COUNTIFS(Reviews!$C$2:$C$501,$A55,Reviews!$V$2:$V$501,"No")=0,"",COUNTIFS(Reviews!$C$2:$C$501,$A55,Reviews!$V$2:$V$501,"Yes")/(COUNTIFS(Reviews!$C$2:$C$501,$A55,Reviews!$V$2:$V$501,"Yes")+COUNTIFS(Reviews!$C$2:$C$501,$A55,Reviews!$V$2:$V$501,"No"))))</f>
        <v>1</v>
      </c>
    </row>
    <row r="56" customFormat="false" ht="15" hidden="false" customHeight="false" outlineLevel="0" collapsed="false">
      <c r="A56" s="10" t="str">
        <f aca="false">A12</f>
        <v>Hana M.</v>
      </c>
      <c r="B56" s="28" t="n">
        <f aca="false">IF($A56="","",IF(COUNTIFS(Reviews!$C$2:$C$501,$A56,Reviews!$F$2:$F$501,"Yes")+COUNTIFS(Reviews!$C$2:$C$501,$A56,Reviews!$F$2:$F$501,"No")=0,"",COUNTIFS(Reviews!$C$2:$C$501,$A56,Reviews!$F$2:$F$501,"Yes")/(COUNTIFS(Reviews!$C$2:$C$501,$A56,Reviews!$F$2:$F$501,"Yes")+COUNTIFS(Reviews!$C$2:$C$501,$A56,Reviews!$F$2:$F$501,"No"))))</f>
        <v>0.833333333333333</v>
      </c>
      <c r="C56" s="28" t="n">
        <f aca="false">IF($A56="","",IF(COUNTIFS(Reviews!$C$2:$C$501,$A56,Reviews!$G$2:$G$501,"Yes")+COUNTIFS(Reviews!$C$2:$C$501,$A56,Reviews!$G$2:$G$501,"No")=0,"",COUNTIFS(Reviews!$C$2:$C$501,$A56,Reviews!$G$2:$G$501,"Yes")/(COUNTIFS(Reviews!$C$2:$C$501,$A56,Reviews!$G$2:$G$501,"Yes")+COUNTIFS(Reviews!$C$2:$C$501,$A56,Reviews!$G$2:$G$501,"No"))))</f>
        <v>0.833333333333333</v>
      </c>
      <c r="D56" s="28" t="n">
        <f aca="false">IF($A56="","",IF(COUNTIFS(Reviews!$C$2:$C$501,$A56,Reviews!$H$2:$H$501,"Yes")+COUNTIFS(Reviews!$C$2:$C$501,$A56,Reviews!$H$2:$H$501,"No")=0,"",COUNTIFS(Reviews!$C$2:$C$501,$A56,Reviews!$H$2:$H$501,"Yes")/(COUNTIFS(Reviews!$C$2:$C$501,$A56,Reviews!$H$2:$H$501,"Yes")+COUNTIFS(Reviews!$C$2:$C$501,$A56,Reviews!$H$2:$H$501,"No"))))</f>
        <v>1</v>
      </c>
      <c r="E56" s="28" t="n">
        <f aca="false">IF($A56="","",IF(COUNTIFS(Reviews!$C$2:$C$501,$A56,Reviews!$I$2:$I$501,"Yes")+COUNTIFS(Reviews!$C$2:$C$501,$A56,Reviews!$I$2:$I$501,"No")=0,"",COUNTIFS(Reviews!$C$2:$C$501,$A56,Reviews!$I$2:$I$501,"Yes")/(COUNTIFS(Reviews!$C$2:$C$501,$A56,Reviews!$I$2:$I$501,"Yes")+COUNTIFS(Reviews!$C$2:$C$501,$A56,Reviews!$I$2:$I$501,"No"))))</f>
        <v>1</v>
      </c>
      <c r="F56" s="28" t="n">
        <f aca="false">IF($A56="","",IF(COUNTIFS(Reviews!$C$2:$C$501,$A56,Reviews!$J$2:$J$501,"Yes")+COUNTIFS(Reviews!$C$2:$C$501,$A56,Reviews!$J$2:$J$501,"No")=0,"",COUNTIFS(Reviews!$C$2:$C$501,$A56,Reviews!$J$2:$J$501,"Yes")/(COUNTIFS(Reviews!$C$2:$C$501,$A56,Reviews!$J$2:$J$501,"Yes")+COUNTIFS(Reviews!$C$2:$C$501,$A56,Reviews!$J$2:$J$501,"No"))))</f>
        <v>1</v>
      </c>
      <c r="G56" s="28" t="n">
        <f aca="false">IF($A56="","",IF(COUNTIFS(Reviews!$C$2:$C$501,$A56,Reviews!$L$2:$L$501,"Yes")+COUNTIFS(Reviews!$C$2:$C$501,$A56,Reviews!$L$2:$L$501,"No")=0,"",COUNTIFS(Reviews!$C$2:$C$501,$A56,Reviews!$L$2:$L$501,"Yes")/(COUNTIFS(Reviews!$C$2:$C$501,$A56,Reviews!$L$2:$L$501,"Yes")+COUNTIFS(Reviews!$C$2:$C$501,$A56,Reviews!$L$2:$L$501,"No"))))</f>
        <v>0.166666666666667</v>
      </c>
      <c r="H56" s="28" t="n">
        <f aca="false">IF($A56="","",IF(COUNTIFS(Reviews!$C$2:$C$501,$A56,Reviews!$M$2:$M$501,"Yes")+COUNTIFS(Reviews!$C$2:$C$501,$A56,Reviews!$M$2:$M$501,"No")=0,"",COUNTIFS(Reviews!$C$2:$C$501,$A56,Reviews!$M$2:$M$501,"Yes")/(COUNTIFS(Reviews!$C$2:$C$501,$A56,Reviews!$M$2:$M$501,"Yes")+COUNTIFS(Reviews!$C$2:$C$501,$A56,Reviews!$M$2:$M$501,"No"))))</f>
        <v>0.833333333333333</v>
      </c>
      <c r="I56" s="28" t="n">
        <f aca="false">IF($A56="","",IF(COUNTIFS(Reviews!$C$2:$C$501,$A56,Reviews!$N$2:$N$501,"Yes")+COUNTIFS(Reviews!$C$2:$C$501,$A56,Reviews!$N$2:$N$501,"No")=0,"",COUNTIFS(Reviews!$C$2:$C$501,$A56,Reviews!$N$2:$N$501,"Yes")/(COUNTIFS(Reviews!$C$2:$C$501,$A56,Reviews!$N$2:$N$501,"Yes")+COUNTIFS(Reviews!$C$2:$C$501,$A56,Reviews!$N$2:$N$501,"No"))))</f>
        <v>1</v>
      </c>
      <c r="J56" s="28" t="n">
        <f aca="false">IF($A56="","",IF(COUNTIFS(Reviews!$C$2:$C$501,$A56,Reviews!$O$2:$O$501,"Yes")+COUNTIFS(Reviews!$C$2:$C$501,$A56,Reviews!$O$2:$O$501,"No")=0,"",COUNTIFS(Reviews!$C$2:$C$501,$A56,Reviews!$O$2:$O$501,"Yes")/(COUNTIFS(Reviews!$C$2:$C$501,$A56,Reviews!$O$2:$O$501,"Yes")+COUNTIFS(Reviews!$C$2:$C$501,$A56,Reviews!$O$2:$O$501,"No"))))</f>
        <v>1</v>
      </c>
      <c r="K56" s="28" t="n">
        <f aca="false">IF($A56="","",IF(COUNTIFS(Reviews!$C$2:$C$501,$A56,Reviews!$P$2:$P$501,"Yes")+COUNTIFS(Reviews!$C$2:$C$501,$A56,Reviews!$P$2:$P$501,"No")=0,"",COUNTIFS(Reviews!$C$2:$C$501,$A56,Reviews!$P$2:$P$501,"Yes")/(COUNTIFS(Reviews!$C$2:$C$501,$A56,Reviews!$P$2:$P$501,"Yes")+COUNTIFS(Reviews!$C$2:$C$501,$A56,Reviews!$P$2:$P$501,"No"))))</f>
        <v>1</v>
      </c>
      <c r="L56" s="28" t="n">
        <f aca="false">IF($A56="","",IF(COUNTIFS(Reviews!$C$2:$C$501,$A56,Reviews!$Q$2:$Q$501,"Yes")+COUNTIFS(Reviews!$C$2:$C$501,$A56,Reviews!$Q$2:$Q$501,"No")=0,"",COUNTIFS(Reviews!$C$2:$C$501,$A56,Reviews!$Q$2:$Q$501,"Yes")/(COUNTIFS(Reviews!$C$2:$C$501,$A56,Reviews!$Q$2:$Q$501,"Yes")+COUNTIFS(Reviews!$C$2:$C$501,$A56,Reviews!$Q$2:$Q$501,"No"))))</f>
        <v>1</v>
      </c>
      <c r="M56" s="28" t="n">
        <f aca="false">IF($A56="","",IF(COUNTIFS(Reviews!$C$2:$C$501,$A56,Reviews!$S$2:$S$501,"Yes")+COUNTIFS(Reviews!$C$2:$C$501,$A56,Reviews!$S$2:$S$501,"No")=0,"",COUNTIFS(Reviews!$C$2:$C$501,$A56,Reviews!$S$2:$S$501,"Yes")/(COUNTIFS(Reviews!$C$2:$C$501,$A56,Reviews!$S$2:$S$501,"Yes")+COUNTIFS(Reviews!$C$2:$C$501,$A56,Reviews!$S$2:$S$501,"No"))))</f>
        <v>1</v>
      </c>
      <c r="N56" s="28" t="n">
        <f aca="false">IF($A56="","",IF(COUNTIFS(Reviews!$C$2:$C$501,$A56,Reviews!$T$2:$T$501,"Yes")+COUNTIFS(Reviews!$C$2:$C$501,$A56,Reviews!$T$2:$T$501,"No")=0,"",COUNTIFS(Reviews!$C$2:$C$501,$A56,Reviews!$T$2:$T$501,"Yes")/(COUNTIFS(Reviews!$C$2:$C$501,$A56,Reviews!$T$2:$T$501,"Yes")+COUNTIFS(Reviews!$C$2:$C$501,$A56,Reviews!$T$2:$T$501,"No"))))</f>
        <v>1</v>
      </c>
      <c r="O56" s="28" t="n">
        <f aca="false">IF($A56="","",IF(COUNTIFS(Reviews!$C$2:$C$501,$A56,Reviews!$U$2:$U$501,"Yes")+COUNTIFS(Reviews!$C$2:$C$501,$A56,Reviews!$U$2:$U$501,"No")=0,"",COUNTIFS(Reviews!$C$2:$C$501,$A56,Reviews!$U$2:$U$501,"Yes")/(COUNTIFS(Reviews!$C$2:$C$501,$A56,Reviews!$U$2:$U$501,"Yes")+COUNTIFS(Reviews!$C$2:$C$501,$A56,Reviews!$U$2:$U$501,"No"))))</f>
        <v>0.8</v>
      </c>
      <c r="P56" s="28" t="n">
        <f aca="false">IF($A56="","",IF(COUNTIFS(Reviews!$C$2:$C$501,$A56,Reviews!$V$2:$V$501,"Yes")+COUNTIFS(Reviews!$C$2:$C$501,$A56,Reviews!$V$2:$V$501,"No")=0,"",COUNTIFS(Reviews!$C$2:$C$501,$A56,Reviews!$V$2:$V$501,"Yes")/(COUNTIFS(Reviews!$C$2:$C$501,$A56,Reviews!$V$2:$V$501,"Yes")+COUNTIFS(Reviews!$C$2:$C$501,$A56,Reviews!$V$2:$V$501,"No"))))</f>
        <v>1</v>
      </c>
    </row>
    <row r="57" customFormat="false" ht="15" hidden="false" customHeight="false" outlineLevel="0" collapsed="false">
      <c r="A57" s="10" t="str">
        <f aca="false">A13</f>
        <v>Ivan P.</v>
      </c>
      <c r="B57" s="28" t="n">
        <f aca="false">IF($A57="","",IF(COUNTIFS(Reviews!$C$2:$C$501,$A57,Reviews!$F$2:$F$501,"Yes")+COUNTIFS(Reviews!$C$2:$C$501,$A57,Reviews!$F$2:$F$501,"No")=0,"",COUNTIFS(Reviews!$C$2:$C$501,$A57,Reviews!$F$2:$F$501,"Yes")/(COUNTIFS(Reviews!$C$2:$C$501,$A57,Reviews!$F$2:$F$501,"Yes")+COUNTIFS(Reviews!$C$2:$C$501,$A57,Reviews!$F$2:$F$501,"No"))))</f>
        <v>1</v>
      </c>
      <c r="C57" s="28" t="n">
        <f aca="false">IF($A57="","",IF(COUNTIFS(Reviews!$C$2:$C$501,$A57,Reviews!$G$2:$G$501,"Yes")+COUNTIFS(Reviews!$C$2:$C$501,$A57,Reviews!$G$2:$G$501,"No")=0,"",COUNTIFS(Reviews!$C$2:$C$501,$A57,Reviews!$G$2:$G$501,"Yes")/(COUNTIFS(Reviews!$C$2:$C$501,$A57,Reviews!$G$2:$G$501,"Yes")+COUNTIFS(Reviews!$C$2:$C$501,$A57,Reviews!$G$2:$G$501,"No"))))</f>
        <v>0.833333333333333</v>
      </c>
      <c r="D57" s="28" t="n">
        <f aca="false">IF($A57="","",IF(COUNTIFS(Reviews!$C$2:$C$501,$A57,Reviews!$H$2:$H$501,"Yes")+COUNTIFS(Reviews!$C$2:$C$501,$A57,Reviews!$H$2:$H$501,"No")=0,"",COUNTIFS(Reviews!$C$2:$C$501,$A57,Reviews!$H$2:$H$501,"Yes")/(COUNTIFS(Reviews!$C$2:$C$501,$A57,Reviews!$H$2:$H$501,"Yes")+COUNTIFS(Reviews!$C$2:$C$501,$A57,Reviews!$H$2:$H$501,"No"))))</f>
        <v>0.5</v>
      </c>
      <c r="E57" s="28" t="n">
        <f aca="false">IF($A57="","",IF(COUNTIFS(Reviews!$C$2:$C$501,$A57,Reviews!$I$2:$I$501,"Yes")+COUNTIFS(Reviews!$C$2:$C$501,$A57,Reviews!$I$2:$I$501,"No")=0,"",COUNTIFS(Reviews!$C$2:$C$501,$A57,Reviews!$I$2:$I$501,"Yes")/(COUNTIFS(Reviews!$C$2:$C$501,$A57,Reviews!$I$2:$I$501,"Yes")+COUNTIFS(Reviews!$C$2:$C$501,$A57,Reviews!$I$2:$I$501,"No"))))</f>
        <v>0.833333333333333</v>
      </c>
      <c r="F57" s="28" t="n">
        <f aca="false">IF($A57="","",IF(COUNTIFS(Reviews!$C$2:$C$501,$A57,Reviews!$J$2:$J$501,"Yes")+COUNTIFS(Reviews!$C$2:$C$501,$A57,Reviews!$J$2:$J$501,"No")=0,"",COUNTIFS(Reviews!$C$2:$C$501,$A57,Reviews!$J$2:$J$501,"Yes")/(COUNTIFS(Reviews!$C$2:$C$501,$A57,Reviews!$J$2:$J$501,"Yes")+COUNTIFS(Reviews!$C$2:$C$501,$A57,Reviews!$J$2:$J$501,"No"))))</f>
        <v>1</v>
      </c>
      <c r="G57" s="28" t="n">
        <f aca="false">IF($A57="","",IF(COUNTIFS(Reviews!$C$2:$C$501,$A57,Reviews!$L$2:$L$501,"Yes")+COUNTIFS(Reviews!$C$2:$C$501,$A57,Reviews!$L$2:$L$501,"No")=0,"",COUNTIFS(Reviews!$C$2:$C$501,$A57,Reviews!$L$2:$L$501,"Yes")/(COUNTIFS(Reviews!$C$2:$C$501,$A57,Reviews!$L$2:$L$501,"Yes")+COUNTIFS(Reviews!$C$2:$C$501,$A57,Reviews!$L$2:$L$501,"No"))))</f>
        <v>1</v>
      </c>
      <c r="H57" s="28" t="n">
        <f aca="false">IF($A57="","",IF(COUNTIFS(Reviews!$C$2:$C$501,$A57,Reviews!$M$2:$M$501,"Yes")+COUNTIFS(Reviews!$C$2:$C$501,$A57,Reviews!$M$2:$M$501,"No")=0,"",COUNTIFS(Reviews!$C$2:$C$501,$A57,Reviews!$M$2:$M$501,"Yes")/(COUNTIFS(Reviews!$C$2:$C$501,$A57,Reviews!$M$2:$M$501,"Yes")+COUNTIFS(Reviews!$C$2:$C$501,$A57,Reviews!$M$2:$M$501,"No"))))</f>
        <v>1</v>
      </c>
      <c r="I57" s="28" t="n">
        <f aca="false">IF($A57="","",IF(COUNTIFS(Reviews!$C$2:$C$501,$A57,Reviews!$N$2:$N$501,"Yes")+COUNTIFS(Reviews!$C$2:$C$501,$A57,Reviews!$N$2:$N$501,"No")=0,"",COUNTIFS(Reviews!$C$2:$C$501,$A57,Reviews!$N$2:$N$501,"Yes")/(COUNTIFS(Reviews!$C$2:$C$501,$A57,Reviews!$N$2:$N$501,"Yes")+COUNTIFS(Reviews!$C$2:$C$501,$A57,Reviews!$N$2:$N$501,"No"))))</f>
        <v>0.833333333333333</v>
      </c>
      <c r="J57" s="28" t="n">
        <f aca="false">IF($A57="","",IF(COUNTIFS(Reviews!$C$2:$C$501,$A57,Reviews!$O$2:$O$501,"Yes")+COUNTIFS(Reviews!$C$2:$C$501,$A57,Reviews!$O$2:$O$501,"No")=0,"",COUNTIFS(Reviews!$C$2:$C$501,$A57,Reviews!$O$2:$O$501,"Yes")/(COUNTIFS(Reviews!$C$2:$C$501,$A57,Reviews!$O$2:$O$501,"Yes")+COUNTIFS(Reviews!$C$2:$C$501,$A57,Reviews!$O$2:$O$501,"No"))))</f>
        <v>0.833333333333333</v>
      </c>
      <c r="K57" s="28" t="n">
        <f aca="false">IF($A57="","",IF(COUNTIFS(Reviews!$C$2:$C$501,$A57,Reviews!$P$2:$P$501,"Yes")+COUNTIFS(Reviews!$C$2:$C$501,$A57,Reviews!$P$2:$P$501,"No")=0,"",COUNTIFS(Reviews!$C$2:$C$501,$A57,Reviews!$P$2:$P$501,"Yes")/(COUNTIFS(Reviews!$C$2:$C$501,$A57,Reviews!$P$2:$P$501,"Yes")+COUNTIFS(Reviews!$C$2:$C$501,$A57,Reviews!$P$2:$P$501,"No"))))</f>
        <v>0.666666666666667</v>
      </c>
      <c r="L57" s="28" t="n">
        <f aca="false">IF($A57="","",IF(COUNTIFS(Reviews!$C$2:$C$501,$A57,Reviews!$Q$2:$Q$501,"Yes")+COUNTIFS(Reviews!$C$2:$C$501,$A57,Reviews!$Q$2:$Q$501,"No")=0,"",COUNTIFS(Reviews!$C$2:$C$501,$A57,Reviews!$Q$2:$Q$501,"Yes")/(COUNTIFS(Reviews!$C$2:$C$501,$A57,Reviews!$Q$2:$Q$501,"Yes")+COUNTIFS(Reviews!$C$2:$C$501,$A57,Reviews!$Q$2:$Q$501,"No"))))</f>
        <v>1</v>
      </c>
      <c r="M57" s="28" t="n">
        <f aca="false">IF($A57="","",IF(COUNTIFS(Reviews!$C$2:$C$501,$A57,Reviews!$S$2:$S$501,"Yes")+COUNTIFS(Reviews!$C$2:$C$501,$A57,Reviews!$S$2:$S$501,"No")=0,"",COUNTIFS(Reviews!$C$2:$C$501,$A57,Reviews!$S$2:$S$501,"Yes")/(COUNTIFS(Reviews!$C$2:$C$501,$A57,Reviews!$S$2:$S$501,"Yes")+COUNTIFS(Reviews!$C$2:$C$501,$A57,Reviews!$S$2:$S$501,"No"))))</f>
        <v>1</v>
      </c>
      <c r="N57" s="28" t="n">
        <f aca="false">IF($A57="","",IF(COUNTIFS(Reviews!$C$2:$C$501,$A57,Reviews!$T$2:$T$501,"Yes")+COUNTIFS(Reviews!$C$2:$C$501,$A57,Reviews!$T$2:$T$501,"No")=0,"",COUNTIFS(Reviews!$C$2:$C$501,$A57,Reviews!$T$2:$T$501,"Yes")/(COUNTIFS(Reviews!$C$2:$C$501,$A57,Reviews!$T$2:$T$501,"Yes")+COUNTIFS(Reviews!$C$2:$C$501,$A57,Reviews!$T$2:$T$501,"No"))))</f>
        <v>1</v>
      </c>
      <c r="O57" s="28" t="n">
        <f aca="false">IF($A57="","",IF(COUNTIFS(Reviews!$C$2:$C$501,$A57,Reviews!$U$2:$U$501,"Yes")+COUNTIFS(Reviews!$C$2:$C$501,$A57,Reviews!$U$2:$U$501,"No")=0,"",COUNTIFS(Reviews!$C$2:$C$501,$A57,Reviews!$U$2:$U$501,"Yes")/(COUNTIFS(Reviews!$C$2:$C$501,$A57,Reviews!$U$2:$U$501,"Yes")+COUNTIFS(Reviews!$C$2:$C$501,$A57,Reviews!$U$2:$U$501,"No"))))</f>
        <v>1</v>
      </c>
      <c r="P57" s="28" t="n">
        <f aca="false">IF($A57="","",IF(COUNTIFS(Reviews!$C$2:$C$501,$A57,Reviews!$V$2:$V$501,"Yes")+COUNTIFS(Reviews!$C$2:$C$501,$A57,Reviews!$V$2:$V$501,"No")=0,"",COUNTIFS(Reviews!$C$2:$C$501,$A57,Reviews!$V$2:$V$501,"Yes")/(COUNTIFS(Reviews!$C$2:$C$501,$A57,Reviews!$V$2:$V$501,"Yes")+COUNTIFS(Reviews!$C$2:$C$501,$A57,Reviews!$V$2:$V$501,"No"))))</f>
        <v>1</v>
      </c>
    </row>
    <row r="58" customFormat="false" ht="15" hidden="false" customHeight="false" outlineLevel="0" collapsed="false">
      <c r="A58" s="10" t="str">
        <f aca="false">A14</f>
        <v>Joana V.</v>
      </c>
      <c r="B58" s="28" t="n">
        <f aca="false">IF($A58="","",IF(COUNTIFS(Reviews!$C$2:$C$501,$A58,Reviews!$F$2:$F$501,"Yes")+COUNTIFS(Reviews!$C$2:$C$501,$A58,Reviews!$F$2:$F$501,"No")=0,"",COUNTIFS(Reviews!$C$2:$C$501,$A58,Reviews!$F$2:$F$501,"Yes")/(COUNTIFS(Reviews!$C$2:$C$501,$A58,Reviews!$F$2:$F$501,"Yes")+COUNTIFS(Reviews!$C$2:$C$501,$A58,Reviews!$F$2:$F$501,"No"))))</f>
        <v>1</v>
      </c>
      <c r="C58" s="28" t="n">
        <f aca="false">IF($A58="","",IF(COUNTIFS(Reviews!$C$2:$C$501,$A58,Reviews!$G$2:$G$501,"Yes")+COUNTIFS(Reviews!$C$2:$C$501,$A58,Reviews!$G$2:$G$501,"No")=0,"",COUNTIFS(Reviews!$C$2:$C$501,$A58,Reviews!$G$2:$G$501,"Yes")/(COUNTIFS(Reviews!$C$2:$C$501,$A58,Reviews!$G$2:$G$501,"Yes")+COUNTIFS(Reviews!$C$2:$C$501,$A58,Reviews!$G$2:$G$501,"No"))))</f>
        <v>1</v>
      </c>
      <c r="D58" s="28" t="n">
        <f aca="false">IF($A58="","",IF(COUNTIFS(Reviews!$C$2:$C$501,$A58,Reviews!$H$2:$H$501,"Yes")+COUNTIFS(Reviews!$C$2:$C$501,$A58,Reviews!$H$2:$H$501,"No")=0,"",COUNTIFS(Reviews!$C$2:$C$501,$A58,Reviews!$H$2:$H$501,"Yes")/(COUNTIFS(Reviews!$C$2:$C$501,$A58,Reviews!$H$2:$H$501,"Yes")+COUNTIFS(Reviews!$C$2:$C$501,$A58,Reviews!$H$2:$H$501,"No"))))</f>
        <v>1</v>
      </c>
      <c r="E58" s="28" t="n">
        <f aca="false">IF($A58="","",IF(COUNTIFS(Reviews!$C$2:$C$501,$A58,Reviews!$I$2:$I$501,"Yes")+COUNTIFS(Reviews!$C$2:$C$501,$A58,Reviews!$I$2:$I$501,"No")=0,"",COUNTIFS(Reviews!$C$2:$C$501,$A58,Reviews!$I$2:$I$501,"Yes")/(COUNTIFS(Reviews!$C$2:$C$501,$A58,Reviews!$I$2:$I$501,"Yes")+COUNTIFS(Reviews!$C$2:$C$501,$A58,Reviews!$I$2:$I$501,"No"))))</f>
        <v>1</v>
      </c>
      <c r="F58" s="28" t="n">
        <f aca="false">IF($A58="","",IF(COUNTIFS(Reviews!$C$2:$C$501,$A58,Reviews!$J$2:$J$501,"Yes")+COUNTIFS(Reviews!$C$2:$C$501,$A58,Reviews!$J$2:$J$501,"No")=0,"",COUNTIFS(Reviews!$C$2:$C$501,$A58,Reviews!$J$2:$J$501,"Yes")/(COUNTIFS(Reviews!$C$2:$C$501,$A58,Reviews!$J$2:$J$501,"Yes")+COUNTIFS(Reviews!$C$2:$C$501,$A58,Reviews!$J$2:$J$501,"No"))))</f>
        <v>1</v>
      </c>
      <c r="G58" s="28" t="n">
        <f aca="false">IF($A58="","",IF(COUNTIFS(Reviews!$C$2:$C$501,$A58,Reviews!$L$2:$L$501,"Yes")+COUNTIFS(Reviews!$C$2:$C$501,$A58,Reviews!$L$2:$L$501,"No")=0,"",COUNTIFS(Reviews!$C$2:$C$501,$A58,Reviews!$L$2:$L$501,"Yes")/(COUNTIFS(Reviews!$C$2:$C$501,$A58,Reviews!$L$2:$L$501,"Yes")+COUNTIFS(Reviews!$C$2:$C$501,$A58,Reviews!$L$2:$L$501,"No"))))</f>
        <v>1</v>
      </c>
      <c r="H58" s="28" t="n">
        <f aca="false">IF($A58="","",IF(COUNTIFS(Reviews!$C$2:$C$501,$A58,Reviews!$M$2:$M$501,"Yes")+COUNTIFS(Reviews!$C$2:$C$501,$A58,Reviews!$M$2:$M$501,"No")=0,"",COUNTIFS(Reviews!$C$2:$C$501,$A58,Reviews!$M$2:$M$501,"Yes")/(COUNTIFS(Reviews!$C$2:$C$501,$A58,Reviews!$M$2:$M$501,"Yes")+COUNTIFS(Reviews!$C$2:$C$501,$A58,Reviews!$M$2:$M$501,"No"))))</f>
        <v>1</v>
      </c>
      <c r="I58" s="28" t="n">
        <f aca="false">IF($A58="","",IF(COUNTIFS(Reviews!$C$2:$C$501,$A58,Reviews!$N$2:$N$501,"Yes")+COUNTIFS(Reviews!$C$2:$C$501,$A58,Reviews!$N$2:$N$501,"No")=0,"",COUNTIFS(Reviews!$C$2:$C$501,$A58,Reviews!$N$2:$N$501,"Yes")/(COUNTIFS(Reviews!$C$2:$C$501,$A58,Reviews!$N$2:$N$501,"Yes")+COUNTIFS(Reviews!$C$2:$C$501,$A58,Reviews!$N$2:$N$501,"No"))))</f>
        <v>1</v>
      </c>
      <c r="J58" s="28" t="n">
        <f aca="false">IF($A58="","",IF(COUNTIFS(Reviews!$C$2:$C$501,$A58,Reviews!$O$2:$O$501,"Yes")+COUNTIFS(Reviews!$C$2:$C$501,$A58,Reviews!$O$2:$O$501,"No")=0,"",COUNTIFS(Reviews!$C$2:$C$501,$A58,Reviews!$O$2:$O$501,"Yes")/(COUNTIFS(Reviews!$C$2:$C$501,$A58,Reviews!$O$2:$O$501,"Yes")+COUNTIFS(Reviews!$C$2:$C$501,$A58,Reviews!$O$2:$O$501,"No"))))</f>
        <v>0.833333333333333</v>
      </c>
      <c r="K58" s="28" t="n">
        <f aca="false">IF($A58="","",IF(COUNTIFS(Reviews!$C$2:$C$501,$A58,Reviews!$P$2:$P$501,"Yes")+COUNTIFS(Reviews!$C$2:$C$501,$A58,Reviews!$P$2:$P$501,"No")=0,"",COUNTIFS(Reviews!$C$2:$C$501,$A58,Reviews!$P$2:$P$501,"Yes")/(COUNTIFS(Reviews!$C$2:$C$501,$A58,Reviews!$P$2:$P$501,"Yes")+COUNTIFS(Reviews!$C$2:$C$501,$A58,Reviews!$P$2:$P$501,"No"))))</f>
        <v>1</v>
      </c>
      <c r="L58" s="28" t="n">
        <f aca="false">IF($A58="","",IF(COUNTIFS(Reviews!$C$2:$C$501,$A58,Reviews!$Q$2:$Q$501,"Yes")+COUNTIFS(Reviews!$C$2:$C$501,$A58,Reviews!$Q$2:$Q$501,"No")=0,"",COUNTIFS(Reviews!$C$2:$C$501,$A58,Reviews!$Q$2:$Q$501,"Yes")/(COUNTIFS(Reviews!$C$2:$C$501,$A58,Reviews!$Q$2:$Q$501,"Yes")+COUNTIFS(Reviews!$C$2:$C$501,$A58,Reviews!$Q$2:$Q$501,"No"))))</f>
        <v>0.666666666666667</v>
      </c>
      <c r="M58" s="28" t="n">
        <f aca="false">IF($A58="","",IF(COUNTIFS(Reviews!$C$2:$C$501,$A58,Reviews!$S$2:$S$501,"Yes")+COUNTIFS(Reviews!$C$2:$C$501,$A58,Reviews!$S$2:$S$501,"No")=0,"",COUNTIFS(Reviews!$C$2:$C$501,$A58,Reviews!$S$2:$S$501,"Yes")/(COUNTIFS(Reviews!$C$2:$C$501,$A58,Reviews!$S$2:$S$501,"Yes")+COUNTIFS(Reviews!$C$2:$C$501,$A58,Reviews!$S$2:$S$501,"No"))))</f>
        <v>1</v>
      </c>
      <c r="N58" s="28" t="n">
        <f aca="false">IF($A58="","",IF(COUNTIFS(Reviews!$C$2:$C$501,$A58,Reviews!$T$2:$T$501,"Yes")+COUNTIFS(Reviews!$C$2:$C$501,$A58,Reviews!$T$2:$T$501,"No")=0,"",COUNTIFS(Reviews!$C$2:$C$501,$A58,Reviews!$T$2:$T$501,"Yes")/(COUNTIFS(Reviews!$C$2:$C$501,$A58,Reviews!$T$2:$T$501,"Yes")+COUNTIFS(Reviews!$C$2:$C$501,$A58,Reviews!$T$2:$T$501,"No"))))</f>
        <v>1</v>
      </c>
      <c r="O58" s="28" t="n">
        <f aca="false">IF($A58="","",IF(COUNTIFS(Reviews!$C$2:$C$501,$A58,Reviews!$U$2:$U$501,"Yes")+COUNTIFS(Reviews!$C$2:$C$501,$A58,Reviews!$U$2:$U$501,"No")=0,"",COUNTIFS(Reviews!$C$2:$C$501,$A58,Reviews!$U$2:$U$501,"Yes")/(COUNTIFS(Reviews!$C$2:$C$501,$A58,Reviews!$U$2:$U$501,"Yes")+COUNTIFS(Reviews!$C$2:$C$501,$A58,Reviews!$U$2:$U$501,"No"))))</f>
        <v>1</v>
      </c>
      <c r="P58" s="28" t="n">
        <f aca="false">IF($A58="","",IF(COUNTIFS(Reviews!$C$2:$C$501,$A58,Reviews!$V$2:$V$501,"Yes")+COUNTIFS(Reviews!$C$2:$C$501,$A58,Reviews!$V$2:$V$501,"No")=0,"",COUNTIFS(Reviews!$C$2:$C$501,$A58,Reviews!$V$2:$V$501,"Yes")/(COUNTIFS(Reviews!$C$2:$C$501,$A58,Reviews!$V$2:$V$501,"Yes")+COUNTIFS(Reviews!$C$2:$C$501,$A58,Reviews!$V$2:$V$501,"No"))))</f>
        <v>1</v>
      </c>
    </row>
    <row r="59" customFormat="false" ht="15" hidden="false" customHeight="false" outlineLevel="0" collapsed="false">
      <c r="A59" s="10" t="str">
        <f aca="false">A15</f>
        <v/>
      </c>
      <c r="B59" s="28" t="str">
        <f aca="false">IF($A59="","",IF(COUNTIFS(Reviews!$C$2:$C$501,$A59,Reviews!$F$2:$F$501,"Yes")+COUNTIFS(Reviews!$C$2:$C$501,$A59,Reviews!$F$2:$F$501,"No")=0,"",COUNTIFS(Reviews!$C$2:$C$501,$A59,Reviews!$F$2:$F$501,"Yes")/(COUNTIFS(Reviews!$C$2:$C$501,$A59,Reviews!$F$2:$F$501,"Yes")+COUNTIFS(Reviews!$C$2:$C$501,$A59,Reviews!$F$2:$F$501,"No"))))</f>
        <v/>
      </c>
      <c r="C59" s="28" t="str">
        <f aca="false">IF($A59="","",IF(COUNTIFS(Reviews!$C$2:$C$501,$A59,Reviews!$G$2:$G$501,"Yes")+COUNTIFS(Reviews!$C$2:$C$501,$A59,Reviews!$G$2:$G$501,"No")=0,"",COUNTIFS(Reviews!$C$2:$C$501,$A59,Reviews!$G$2:$G$501,"Yes")/(COUNTIFS(Reviews!$C$2:$C$501,$A59,Reviews!$G$2:$G$501,"Yes")+COUNTIFS(Reviews!$C$2:$C$501,$A59,Reviews!$G$2:$G$501,"No"))))</f>
        <v/>
      </c>
      <c r="D59" s="28" t="str">
        <f aca="false">IF($A59="","",IF(COUNTIFS(Reviews!$C$2:$C$501,$A59,Reviews!$H$2:$H$501,"Yes")+COUNTIFS(Reviews!$C$2:$C$501,$A59,Reviews!$H$2:$H$501,"No")=0,"",COUNTIFS(Reviews!$C$2:$C$501,$A59,Reviews!$H$2:$H$501,"Yes")/(COUNTIFS(Reviews!$C$2:$C$501,$A59,Reviews!$H$2:$H$501,"Yes")+COUNTIFS(Reviews!$C$2:$C$501,$A59,Reviews!$H$2:$H$501,"No"))))</f>
        <v/>
      </c>
      <c r="E59" s="28" t="str">
        <f aca="false">IF($A59="","",IF(COUNTIFS(Reviews!$C$2:$C$501,$A59,Reviews!$I$2:$I$501,"Yes")+COUNTIFS(Reviews!$C$2:$C$501,$A59,Reviews!$I$2:$I$501,"No")=0,"",COUNTIFS(Reviews!$C$2:$C$501,$A59,Reviews!$I$2:$I$501,"Yes")/(COUNTIFS(Reviews!$C$2:$C$501,$A59,Reviews!$I$2:$I$501,"Yes")+COUNTIFS(Reviews!$C$2:$C$501,$A59,Reviews!$I$2:$I$501,"No"))))</f>
        <v/>
      </c>
      <c r="F59" s="28" t="str">
        <f aca="false">IF($A59="","",IF(COUNTIFS(Reviews!$C$2:$C$501,$A59,Reviews!$J$2:$J$501,"Yes")+COUNTIFS(Reviews!$C$2:$C$501,$A59,Reviews!$J$2:$J$501,"No")=0,"",COUNTIFS(Reviews!$C$2:$C$501,$A59,Reviews!$J$2:$J$501,"Yes")/(COUNTIFS(Reviews!$C$2:$C$501,$A59,Reviews!$J$2:$J$501,"Yes")+COUNTIFS(Reviews!$C$2:$C$501,$A59,Reviews!$J$2:$J$501,"No"))))</f>
        <v/>
      </c>
      <c r="G59" s="28" t="str">
        <f aca="false">IF($A59="","",IF(COUNTIFS(Reviews!$C$2:$C$501,$A59,Reviews!$L$2:$L$501,"Yes")+COUNTIFS(Reviews!$C$2:$C$501,$A59,Reviews!$L$2:$L$501,"No")=0,"",COUNTIFS(Reviews!$C$2:$C$501,$A59,Reviews!$L$2:$L$501,"Yes")/(COUNTIFS(Reviews!$C$2:$C$501,$A59,Reviews!$L$2:$L$501,"Yes")+COUNTIFS(Reviews!$C$2:$C$501,$A59,Reviews!$L$2:$L$501,"No"))))</f>
        <v/>
      </c>
      <c r="H59" s="28" t="str">
        <f aca="false">IF($A59="","",IF(COUNTIFS(Reviews!$C$2:$C$501,$A59,Reviews!$M$2:$M$501,"Yes")+COUNTIFS(Reviews!$C$2:$C$501,$A59,Reviews!$M$2:$M$501,"No")=0,"",COUNTIFS(Reviews!$C$2:$C$501,$A59,Reviews!$M$2:$M$501,"Yes")/(COUNTIFS(Reviews!$C$2:$C$501,$A59,Reviews!$M$2:$M$501,"Yes")+COUNTIFS(Reviews!$C$2:$C$501,$A59,Reviews!$M$2:$M$501,"No"))))</f>
        <v/>
      </c>
      <c r="I59" s="28" t="str">
        <f aca="false">IF($A59="","",IF(COUNTIFS(Reviews!$C$2:$C$501,$A59,Reviews!$N$2:$N$501,"Yes")+COUNTIFS(Reviews!$C$2:$C$501,$A59,Reviews!$N$2:$N$501,"No")=0,"",COUNTIFS(Reviews!$C$2:$C$501,$A59,Reviews!$N$2:$N$501,"Yes")/(COUNTIFS(Reviews!$C$2:$C$501,$A59,Reviews!$N$2:$N$501,"Yes")+COUNTIFS(Reviews!$C$2:$C$501,$A59,Reviews!$N$2:$N$501,"No"))))</f>
        <v/>
      </c>
      <c r="J59" s="28" t="str">
        <f aca="false">IF($A59="","",IF(COUNTIFS(Reviews!$C$2:$C$501,$A59,Reviews!$O$2:$O$501,"Yes")+COUNTIFS(Reviews!$C$2:$C$501,$A59,Reviews!$O$2:$O$501,"No")=0,"",COUNTIFS(Reviews!$C$2:$C$501,$A59,Reviews!$O$2:$O$501,"Yes")/(COUNTIFS(Reviews!$C$2:$C$501,$A59,Reviews!$O$2:$O$501,"Yes")+COUNTIFS(Reviews!$C$2:$C$501,$A59,Reviews!$O$2:$O$501,"No"))))</f>
        <v/>
      </c>
      <c r="K59" s="28" t="str">
        <f aca="false">IF($A59="","",IF(COUNTIFS(Reviews!$C$2:$C$501,$A59,Reviews!$P$2:$P$501,"Yes")+COUNTIFS(Reviews!$C$2:$C$501,$A59,Reviews!$P$2:$P$501,"No")=0,"",COUNTIFS(Reviews!$C$2:$C$501,$A59,Reviews!$P$2:$P$501,"Yes")/(COUNTIFS(Reviews!$C$2:$C$501,$A59,Reviews!$P$2:$P$501,"Yes")+COUNTIFS(Reviews!$C$2:$C$501,$A59,Reviews!$P$2:$P$501,"No"))))</f>
        <v/>
      </c>
      <c r="L59" s="28" t="str">
        <f aca="false">IF($A59="","",IF(COUNTIFS(Reviews!$C$2:$C$501,$A59,Reviews!$Q$2:$Q$501,"Yes")+COUNTIFS(Reviews!$C$2:$C$501,$A59,Reviews!$Q$2:$Q$501,"No")=0,"",COUNTIFS(Reviews!$C$2:$C$501,$A59,Reviews!$Q$2:$Q$501,"Yes")/(COUNTIFS(Reviews!$C$2:$C$501,$A59,Reviews!$Q$2:$Q$501,"Yes")+COUNTIFS(Reviews!$C$2:$C$501,$A59,Reviews!$Q$2:$Q$501,"No"))))</f>
        <v/>
      </c>
      <c r="M59" s="28" t="str">
        <f aca="false">IF($A59="","",IF(COUNTIFS(Reviews!$C$2:$C$501,$A59,Reviews!$S$2:$S$501,"Yes")+COUNTIFS(Reviews!$C$2:$C$501,$A59,Reviews!$S$2:$S$501,"No")=0,"",COUNTIFS(Reviews!$C$2:$C$501,$A59,Reviews!$S$2:$S$501,"Yes")/(COUNTIFS(Reviews!$C$2:$C$501,$A59,Reviews!$S$2:$S$501,"Yes")+COUNTIFS(Reviews!$C$2:$C$501,$A59,Reviews!$S$2:$S$501,"No"))))</f>
        <v/>
      </c>
      <c r="N59" s="28" t="str">
        <f aca="false">IF($A59="","",IF(COUNTIFS(Reviews!$C$2:$C$501,$A59,Reviews!$T$2:$T$501,"Yes")+COUNTIFS(Reviews!$C$2:$C$501,$A59,Reviews!$T$2:$T$501,"No")=0,"",COUNTIFS(Reviews!$C$2:$C$501,$A59,Reviews!$T$2:$T$501,"Yes")/(COUNTIFS(Reviews!$C$2:$C$501,$A59,Reviews!$T$2:$T$501,"Yes")+COUNTIFS(Reviews!$C$2:$C$501,$A59,Reviews!$T$2:$T$501,"No"))))</f>
        <v/>
      </c>
      <c r="O59" s="28" t="str">
        <f aca="false">IF($A59="","",IF(COUNTIFS(Reviews!$C$2:$C$501,$A59,Reviews!$U$2:$U$501,"Yes")+COUNTIFS(Reviews!$C$2:$C$501,$A59,Reviews!$U$2:$U$501,"No")=0,"",COUNTIFS(Reviews!$C$2:$C$501,$A59,Reviews!$U$2:$U$501,"Yes")/(COUNTIFS(Reviews!$C$2:$C$501,$A59,Reviews!$U$2:$U$501,"Yes")+COUNTIFS(Reviews!$C$2:$C$501,$A59,Reviews!$U$2:$U$501,"No"))))</f>
        <v/>
      </c>
      <c r="P59" s="28" t="str">
        <f aca="false">IF($A59="","",IF(COUNTIFS(Reviews!$C$2:$C$501,$A59,Reviews!$V$2:$V$501,"Yes")+COUNTIFS(Reviews!$C$2:$C$501,$A59,Reviews!$V$2:$V$501,"No")=0,"",COUNTIFS(Reviews!$C$2:$C$501,$A59,Reviews!$V$2:$V$501,"Yes")/(COUNTIFS(Reviews!$C$2:$C$501,$A59,Reviews!$V$2:$V$501,"Yes")+COUNTIFS(Reviews!$C$2:$C$501,$A59,Reviews!$V$2:$V$501,"No"))))</f>
        <v/>
      </c>
    </row>
    <row r="60" customFormat="false" ht="15" hidden="false" customHeight="false" outlineLevel="0" collapsed="false">
      <c r="A60" s="10" t="str">
        <f aca="false">A16</f>
        <v/>
      </c>
      <c r="B60" s="28" t="str">
        <f aca="false">IF($A60="","",IF(COUNTIFS(Reviews!$C$2:$C$501,$A60,Reviews!$F$2:$F$501,"Yes")+COUNTIFS(Reviews!$C$2:$C$501,$A60,Reviews!$F$2:$F$501,"No")=0,"",COUNTIFS(Reviews!$C$2:$C$501,$A60,Reviews!$F$2:$F$501,"Yes")/(COUNTIFS(Reviews!$C$2:$C$501,$A60,Reviews!$F$2:$F$501,"Yes")+COUNTIFS(Reviews!$C$2:$C$501,$A60,Reviews!$F$2:$F$501,"No"))))</f>
        <v/>
      </c>
      <c r="C60" s="28" t="str">
        <f aca="false">IF($A60="","",IF(COUNTIFS(Reviews!$C$2:$C$501,$A60,Reviews!$G$2:$G$501,"Yes")+COUNTIFS(Reviews!$C$2:$C$501,$A60,Reviews!$G$2:$G$501,"No")=0,"",COUNTIFS(Reviews!$C$2:$C$501,$A60,Reviews!$G$2:$G$501,"Yes")/(COUNTIFS(Reviews!$C$2:$C$501,$A60,Reviews!$G$2:$G$501,"Yes")+COUNTIFS(Reviews!$C$2:$C$501,$A60,Reviews!$G$2:$G$501,"No"))))</f>
        <v/>
      </c>
      <c r="D60" s="28" t="str">
        <f aca="false">IF($A60="","",IF(COUNTIFS(Reviews!$C$2:$C$501,$A60,Reviews!$H$2:$H$501,"Yes")+COUNTIFS(Reviews!$C$2:$C$501,$A60,Reviews!$H$2:$H$501,"No")=0,"",COUNTIFS(Reviews!$C$2:$C$501,$A60,Reviews!$H$2:$H$501,"Yes")/(COUNTIFS(Reviews!$C$2:$C$501,$A60,Reviews!$H$2:$H$501,"Yes")+COUNTIFS(Reviews!$C$2:$C$501,$A60,Reviews!$H$2:$H$501,"No"))))</f>
        <v/>
      </c>
      <c r="E60" s="28" t="str">
        <f aca="false">IF($A60="","",IF(COUNTIFS(Reviews!$C$2:$C$501,$A60,Reviews!$I$2:$I$501,"Yes")+COUNTIFS(Reviews!$C$2:$C$501,$A60,Reviews!$I$2:$I$501,"No")=0,"",COUNTIFS(Reviews!$C$2:$C$501,$A60,Reviews!$I$2:$I$501,"Yes")/(COUNTIFS(Reviews!$C$2:$C$501,$A60,Reviews!$I$2:$I$501,"Yes")+COUNTIFS(Reviews!$C$2:$C$501,$A60,Reviews!$I$2:$I$501,"No"))))</f>
        <v/>
      </c>
      <c r="F60" s="28" t="str">
        <f aca="false">IF($A60="","",IF(COUNTIFS(Reviews!$C$2:$C$501,$A60,Reviews!$J$2:$J$501,"Yes")+COUNTIFS(Reviews!$C$2:$C$501,$A60,Reviews!$J$2:$J$501,"No")=0,"",COUNTIFS(Reviews!$C$2:$C$501,$A60,Reviews!$J$2:$J$501,"Yes")/(COUNTIFS(Reviews!$C$2:$C$501,$A60,Reviews!$J$2:$J$501,"Yes")+COUNTIFS(Reviews!$C$2:$C$501,$A60,Reviews!$J$2:$J$501,"No"))))</f>
        <v/>
      </c>
      <c r="G60" s="28" t="str">
        <f aca="false">IF($A60="","",IF(COUNTIFS(Reviews!$C$2:$C$501,$A60,Reviews!$L$2:$L$501,"Yes")+COUNTIFS(Reviews!$C$2:$C$501,$A60,Reviews!$L$2:$L$501,"No")=0,"",COUNTIFS(Reviews!$C$2:$C$501,$A60,Reviews!$L$2:$L$501,"Yes")/(COUNTIFS(Reviews!$C$2:$C$501,$A60,Reviews!$L$2:$L$501,"Yes")+COUNTIFS(Reviews!$C$2:$C$501,$A60,Reviews!$L$2:$L$501,"No"))))</f>
        <v/>
      </c>
      <c r="H60" s="28" t="str">
        <f aca="false">IF($A60="","",IF(COUNTIFS(Reviews!$C$2:$C$501,$A60,Reviews!$M$2:$M$501,"Yes")+COUNTIFS(Reviews!$C$2:$C$501,$A60,Reviews!$M$2:$M$501,"No")=0,"",COUNTIFS(Reviews!$C$2:$C$501,$A60,Reviews!$M$2:$M$501,"Yes")/(COUNTIFS(Reviews!$C$2:$C$501,$A60,Reviews!$M$2:$M$501,"Yes")+COUNTIFS(Reviews!$C$2:$C$501,$A60,Reviews!$M$2:$M$501,"No"))))</f>
        <v/>
      </c>
      <c r="I60" s="28" t="str">
        <f aca="false">IF($A60="","",IF(COUNTIFS(Reviews!$C$2:$C$501,$A60,Reviews!$N$2:$N$501,"Yes")+COUNTIFS(Reviews!$C$2:$C$501,$A60,Reviews!$N$2:$N$501,"No")=0,"",COUNTIFS(Reviews!$C$2:$C$501,$A60,Reviews!$N$2:$N$501,"Yes")/(COUNTIFS(Reviews!$C$2:$C$501,$A60,Reviews!$N$2:$N$501,"Yes")+COUNTIFS(Reviews!$C$2:$C$501,$A60,Reviews!$N$2:$N$501,"No"))))</f>
        <v/>
      </c>
      <c r="J60" s="28" t="str">
        <f aca="false">IF($A60="","",IF(COUNTIFS(Reviews!$C$2:$C$501,$A60,Reviews!$O$2:$O$501,"Yes")+COUNTIFS(Reviews!$C$2:$C$501,$A60,Reviews!$O$2:$O$501,"No")=0,"",COUNTIFS(Reviews!$C$2:$C$501,$A60,Reviews!$O$2:$O$501,"Yes")/(COUNTIFS(Reviews!$C$2:$C$501,$A60,Reviews!$O$2:$O$501,"Yes")+COUNTIFS(Reviews!$C$2:$C$501,$A60,Reviews!$O$2:$O$501,"No"))))</f>
        <v/>
      </c>
      <c r="K60" s="28" t="str">
        <f aca="false">IF($A60="","",IF(COUNTIFS(Reviews!$C$2:$C$501,$A60,Reviews!$P$2:$P$501,"Yes")+COUNTIFS(Reviews!$C$2:$C$501,$A60,Reviews!$P$2:$P$501,"No")=0,"",COUNTIFS(Reviews!$C$2:$C$501,$A60,Reviews!$P$2:$P$501,"Yes")/(COUNTIFS(Reviews!$C$2:$C$501,$A60,Reviews!$P$2:$P$501,"Yes")+COUNTIFS(Reviews!$C$2:$C$501,$A60,Reviews!$P$2:$P$501,"No"))))</f>
        <v/>
      </c>
      <c r="L60" s="28" t="str">
        <f aca="false">IF($A60="","",IF(COUNTIFS(Reviews!$C$2:$C$501,$A60,Reviews!$Q$2:$Q$501,"Yes")+COUNTIFS(Reviews!$C$2:$C$501,$A60,Reviews!$Q$2:$Q$501,"No")=0,"",COUNTIFS(Reviews!$C$2:$C$501,$A60,Reviews!$Q$2:$Q$501,"Yes")/(COUNTIFS(Reviews!$C$2:$C$501,$A60,Reviews!$Q$2:$Q$501,"Yes")+COUNTIFS(Reviews!$C$2:$C$501,$A60,Reviews!$Q$2:$Q$501,"No"))))</f>
        <v/>
      </c>
      <c r="M60" s="28" t="str">
        <f aca="false">IF($A60="","",IF(COUNTIFS(Reviews!$C$2:$C$501,$A60,Reviews!$S$2:$S$501,"Yes")+COUNTIFS(Reviews!$C$2:$C$501,$A60,Reviews!$S$2:$S$501,"No")=0,"",COUNTIFS(Reviews!$C$2:$C$501,$A60,Reviews!$S$2:$S$501,"Yes")/(COUNTIFS(Reviews!$C$2:$C$501,$A60,Reviews!$S$2:$S$501,"Yes")+COUNTIFS(Reviews!$C$2:$C$501,$A60,Reviews!$S$2:$S$501,"No"))))</f>
        <v/>
      </c>
      <c r="N60" s="28" t="str">
        <f aca="false">IF($A60="","",IF(COUNTIFS(Reviews!$C$2:$C$501,$A60,Reviews!$T$2:$T$501,"Yes")+COUNTIFS(Reviews!$C$2:$C$501,$A60,Reviews!$T$2:$T$501,"No")=0,"",COUNTIFS(Reviews!$C$2:$C$501,$A60,Reviews!$T$2:$T$501,"Yes")/(COUNTIFS(Reviews!$C$2:$C$501,$A60,Reviews!$T$2:$T$501,"Yes")+COUNTIFS(Reviews!$C$2:$C$501,$A60,Reviews!$T$2:$T$501,"No"))))</f>
        <v/>
      </c>
      <c r="O60" s="28" t="str">
        <f aca="false">IF($A60="","",IF(COUNTIFS(Reviews!$C$2:$C$501,$A60,Reviews!$U$2:$U$501,"Yes")+COUNTIFS(Reviews!$C$2:$C$501,$A60,Reviews!$U$2:$U$501,"No")=0,"",COUNTIFS(Reviews!$C$2:$C$501,$A60,Reviews!$U$2:$U$501,"Yes")/(COUNTIFS(Reviews!$C$2:$C$501,$A60,Reviews!$U$2:$U$501,"Yes")+COUNTIFS(Reviews!$C$2:$C$501,$A60,Reviews!$U$2:$U$501,"No"))))</f>
        <v/>
      </c>
      <c r="P60" s="28" t="str">
        <f aca="false">IF($A60="","",IF(COUNTIFS(Reviews!$C$2:$C$501,$A60,Reviews!$V$2:$V$501,"Yes")+COUNTIFS(Reviews!$C$2:$C$501,$A60,Reviews!$V$2:$V$501,"No")=0,"",COUNTIFS(Reviews!$C$2:$C$501,$A60,Reviews!$V$2:$V$501,"Yes")/(COUNTIFS(Reviews!$C$2:$C$501,$A60,Reviews!$V$2:$V$501,"Yes")+COUNTIFS(Reviews!$C$2:$C$501,$A60,Reviews!$V$2:$V$501,"No"))))</f>
        <v/>
      </c>
    </row>
    <row r="61" customFormat="false" ht="15" hidden="false" customHeight="false" outlineLevel="0" collapsed="false">
      <c r="A61" s="10" t="str">
        <f aca="false">A17</f>
        <v/>
      </c>
      <c r="B61" s="28" t="str">
        <f aca="false">IF($A61="","",IF(COUNTIFS(Reviews!$C$2:$C$501,$A61,Reviews!$F$2:$F$501,"Yes")+COUNTIFS(Reviews!$C$2:$C$501,$A61,Reviews!$F$2:$F$501,"No")=0,"",COUNTIFS(Reviews!$C$2:$C$501,$A61,Reviews!$F$2:$F$501,"Yes")/(COUNTIFS(Reviews!$C$2:$C$501,$A61,Reviews!$F$2:$F$501,"Yes")+COUNTIFS(Reviews!$C$2:$C$501,$A61,Reviews!$F$2:$F$501,"No"))))</f>
        <v/>
      </c>
      <c r="C61" s="28" t="str">
        <f aca="false">IF($A61="","",IF(COUNTIFS(Reviews!$C$2:$C$501,$A61,Reviews!$G$2:$G$501,"Yes")+COUNTIFS(Reviews!$C$2:$C$501,$A61,Reviews!$G$2:$G$501,"No")=0,"",COUNTIFS(Reviews!$C$2:$C$501,$A61,Reviews!$G$2:$G$501,"Yes")/(COUNTIFS(Reviews!$C$2:$C$501,$A61,Reviews!$G$2:$G$501,"Yes")+COUNTIFS(Reviews!$C$2:$C$501,$A61,Reviews!$G$2:$G$501,"No"))))</f>
        <v/>
      </c>
      <c r="D61" s="28" t="str">
        <f aca="false">IF($A61="","",IF(COUNTIFS(Reviews!$C$2:$C$501,$A61,Reviews!$H$2:$H$501,"Yes")+COUNTIFS(Reviews!$C$2:$C$501,$A61,Reviews!$H$2:$H$501,"No")=0,"",COUNTIFS(Reviews!$C$2:$C$501,$A61,Reviews!$H$2:$H$501,"Yes")/(COUNTIFS(Reviews!$C$2:$C$501,$A61,Reviews!$H$2:$H$501,"Yes")+COUNTIFS(Reviews!$C$2:$C$501,$A61,Reviews!$H$2:$H$501,"No"))))</f>
        <v/>
      </c>
      <c r="E61" s="28" t="str">
        <f aca="false">IF($A61="","",IF(COUNTIFS(Reviews!$C$2:$C$501,$A61,Reviews!$I$2:$I$501,"Yes")+COUNTIFS(Reviews!$C$2:$C$501,$A61,Reviews!$I$2:$I$501,"No")=0,"",COUNTIFS(Reviews!$C$2:$C$501,$A61,Reviews!$I$2:$I$501,"Yes")/(COUNTIFS(Reviews!$C$2:$C$501,$A61,Reviews!$I$2:$I$501,"Yes")+COUNTIFS(Reviews!$C$2:$C$501,$A61,Reviews!$I$2:$I$501,"No"))))</f>
        <v/>
      </c>
      <c r="F61" s="28" t="str">
        <f aca="false">IF($A61="","",IF(COUNTIFS(Reviews!$C$2:$C$501,$A61,Reviews!$J$2:$J$501,"Yes")+COUNTIFS(Reviews!$C$2:$C$501,$A61,Reviews!$J$2:$J$501,"No")=0,"",COUNTIFS(Reviews!$C$2:$C$501,$A61,Reviews!$J$2:$J$501,"Yes")/(COUNTIFS(Reviews!$C$2:$C$501,$A61,Reviews!$J$2:$J$501,"Yes")+COUNTIFS(Reviews!$C$2:$C$501,$A61,Reviews!$J$2:$J$501,"No"))))</f>
        <v/>
      </c>
      <c r="G61" s="28" t="str">
        <f aca="false">IF($A61="","",IF(COUNTIFS(Reviews!$C$2:$C$501,$A61,Reviews!$L$2:$L$501,"Yes")+COUNTIFS(Reviews!$C$2:$C$501,$A61,Reviews!$L$2:$L$501,"No")=0,"",COUNTIFS(Reviews!$C$2:$C$501,$A61,Reviews!$L$2:$L$501,"Yes")/(COUNTIFS(Reviews!$C$2:$C$501,$A61,Reviews!$L$2:$L$501,"Yes")+COUNTIFS(Reviews!$C$2:$C$501,$A61,Reviews!$L$2:$L$501,"No"))))</f>
        <v/>
      </c>
      <c r="H61" s="28" t="str">
        <f aca="false">IF($A61="","",IF(COUNTIFS(Reviews!$C$2:$C$501,$A61,Reviews!$M$2:$M$501,"Yes")+COUNTIFS(Reviews!$C$2:$C$501,$A61,Reviews!$M$2:$M$501,"No")=0,"",COUNTIFS(Reviews!$C$2:$C$501,$A61,Reviews!$M$2:$M$501,"Yes")/(COUNTIFS(Reviews!$C$2:$C$501,$A61,Reviews!$M$2:$M$501,"Yes")+COUNTIFS(Reviews!$C$2:$C$501,$A61,Reviews!$M$2:$M$501,"No"))))</f>
        <v/>
      </c>
      <c r="I61" s="28" t="str">
        <f aca="false">IF($A61="","",IF(COUNTIFS(Reviews!$C$2:$C$501,$A61,Reviews!$N$2:$N$501,"Yes")+COUNTIFS(Reviews!$C$2:$C$501,$A61,Reviews!$N$2:$N$501,"No")=0,"",COUNTIFS(Reviews!$C$2:$C$501,$A61,Reviews!$N$2:$N$501,"Yes")/(COUNTIFS(Reviews!$C$2:$C$501,$A61,Reviews!$N$2:$N$501,"Yes")+COUNTIFS(Reviews!$C$2:$C$501,$A61,Reviews!$N$2:$N$501,"No"))))</f>
        <v/>
      </c>
      <c r="J61" s="28" t="str">
        <f aca="false">IF($A61="","",IF(COUNTIFS(Reviews!$C$2:$C$501,$A61,Reviews!$O$2:$O$501,"Yes")+COUNTIFS(Reviews!$C$2:$C$501,$A61,Reviews!$O$2:$O$501,"No")=0,"",COUNTIFS(Reviews!$C$2:$C$501,$A61,Reviews!$O$2:$O$501,"Yes")/(COUNTIFS(Reviews!$C$2:$C$501,$A61,Reviews!$O$2:$O$501,"Yes")+COUNTIFS(Reviews!$C$2:$C$501,$A61,Reviews!$O$2:$O$501,"No"))))</f>
        <v/>
      </c>
      <c r="K61" s="28" t="str">
        <f aca="false">IF($A61="","",IF(COUNTIFS(Reviews!$C$2:$C$501,$A61,Reviews!$P$2:$P$501,"Yes")+COUNTIFS(Reviews!$C$2:$C$501,$A61,Reviews!$P$2:$P$501,"No")=0,"",COUNTIFS(Reviews!$C$2:$C$501,$A61,Reviews!$P$2:$P$501,"Yes")/(COUNTIFS(Reviews!$C$2:$C$501,$A61,Reviews!$P$2:$P$501,"Yes")+COUNTIFS(Reviews!$C$2:$C$501,$A61,Reviews!$P$2:$P$501,"No"))))</f>
        <v/>
      </c>
      <c r="L61" s="28" t="str">
        <f aca="false">IF($A61="","",IF(COUNTIFS(Reviews!$C$2:$C$501,$A61,Reviews!$Q$2:$Q$501,"Yes")+COUNTIFS(Reviews!$C$2:$C$501,$A61,Reviews!$Q$2:$Q$501,"No")=0,"",COUNTIFS(Reviews!$C$2:$C$501,$A61,Reviews!$Q$2:$Q$501,"Yes")/(COUNTIFS(Reviews!$C$2:$C$501,$A61,Reviews!$Q$2:$Q$501,"Yes")+COUNTIFS(Reviews!$C$2:$C$501,$A61,Reviews!$Q$2:$Q$501,"No"))))</f>
        <v/>
      </c>
      <c r="M61" s="28" t="str">
        <f aca="false">IF($A61="","",IF(COUNTIFS(Reviews!$C$2:$C$501,$A61,Reviews!$S$2:$S$501,"Yes")+COUNTIFS(Reviews!$C$2:$C$501,$A61,Reviews!$S$2:$S$501,"No")=0,"",COUNTIFS(Reviews!$C$2:$C$501,$A61,Reviews!$S$2:$S$501,"Yes")/(COUNTIFS(Reviews!$C$2:$C$501,$A61,Reviews!$S$2:$S$501,"Yes")+COUNTIFS(Reviews!$C$2:$C$501,$A61,Reviews!$S$2:$S$501,"No"))))</f>
        <v/>
      </c>
      <c r="N61" s="28" t="str">
        <f aca="false">IF($A61="","",IF(COUNTIFS(Reviews!$C$2:$C$501,$A61,Reviews!$T$2:$T$501,"Yes")+COUNTIFS(Reviews!$C$2:$C$501,$A61,Reviews!$T$2:$T$501,"No")=0,"",COUNTIFS(Reviews!$C$2:$C$501,$A61,Reviews!$T$2:$T$501,"Yes")/(COUNTIFS(Reviews!$C$2:$C$501,$A61,Reviews!$T$2:$T$501,"Yes")+COUNTIFS(Reviews!$C$2:$C$501,$A61,Reviews!$T$2:$T$501,"No"))))</f>
        <v/>
      </c>
      <c r="O61" s="28" t="str">
        <f aca="false">IF($A61="","",IF(COUNTIFS(Reviews!$C$2:$C$501,$A61,Reviews!$U$2:$U$501,"Yes")+COUNTIFS(Reviews!$C$2:$C$501,$A61,Reviews!$U$2:$U$501,"No")=0,"",COUNTIFS(Reviews!$C$2:$C$501,$A61,Reviews!$U$2:$U$501,"Yes")/(COUNTIFS(Reviews!$C$2:$C$501,$A61,Reviews!$U$2:$U$501,"Yes")+COUNTIFS(Reviews!$C$2:$C$501,$A61,Reviews!$U$2:$U$501,"No"))))</f>
        <v/>
      </c>
      <c r="P61" s="28" t="str">
        <f aca="false">IF($A61="","",IF(COUNTIFS(Reviews!$C$2:$C$501,$A61,Reviews!$V$2:$V$501,"Yes")+COUNTIFS(Reviews!$C$2:$C$501,$A61,Reviews!$V$2:$V$501,"No")=0,"",COUNTIFS(Reviews!$C$2:$C$501,$A61,Reviews!$V$2:$V$501,"Yes")/(COUNTIFS(Reviews!$C$2:$C$501,$A61,Reviews!$V$2:$V$501,"Yes")+COUNTIFS(Reviews!$C$2:$C$501,$A61,Reviews!$V$2:$V$501,"No"))))</f>
        <v/>
      </c>
    </row>
    <row r="62" customFormat="false" ht="15" hidden="false" customHeight="false" outlineLevel="0" collapsed="false">
      <c r="A62" s="10" t="str">
        <f aca="false">A18</f>
        <v/>
      </c>
      <c r="B62" s="28" t="str">
        <f aca="false">IF($A62="","",IF(COUNTIFS(Reviews!$C$2:$C$501,$A62,Reviews!$F$2:$F$501,"Yes")+COUNTIFS(Reviews!$C$2:$C$501,$A62,Reviews!$F$2:$F$501,"No")=0,"",COUNTIFS(Reviews!$C$2:$C$501,$A62,Reviews!$F$2:$F$501,"Yes")/(COUNTIFS(Reviews!$C$2:$C$501,$A62,Reviews!$F$2:$F$501,"Yes")+COUNTIFS(Reviews!$C$2:$C$501,$A62,Reviews!$F$2:$F$501,"No"))))</f>
        <v/>
      </c>
      <c r="C62" s="28" t="str">
        <f aca="false">IF($A62="","",IF(COUNTIFS(Reviews!$C$2:$C$501,$A62,Reviews!$G$2:$G$501,"Yes")+COUNTIFS(Reviews!$C$2:$C$501,$A62,Reviews!$G$2:$G$501,"No")=0,"",COUNTIFS(Reviews!$C$2:$C$501,$A62,Reviews!$G$2:$G$501,"Yes")/(COUNTIFS(Reviews!$C$2:$C$501,$A62,Reviews!$G$2:$G$501,"Yes")+COUNTIFS(Reviews!$C$2:$C$501,$A62,Reviews!$G$2:$G$501,"No"))))</f>
        <v/>
      </c>
      <c r="D62" s="28" t="str">
        <f aca="false">IF($A62="","",IF(COUNTIFS(Reviews!$C$2:$C$501,$A62,Reviews!$H$2:$H$501,"Yes")+COUNTIFS(Reviews!$C$2:$C$501,$A62,Reviews!$H$2:$H$501,"No")=0,"",COUNTIFS(Reviews!$C$2:$C$501,$A62,Reviews!$H$2:$H$501,"Yes")/(COUNTIFS(Reviews!$C$2:$C$501,$A62,Reviews!$H$2:$H$501,"Yes")+COUNTIFS(Reviews!$C$2:$C$501,$A62,Reviews!$H$2:$H$501,"No"))))</f>
        <v/>
      </c>
      <c r="E62" s="28" t="str">
        <f aca="false">IF($A62="","",IF(COUNTIFS(Reviews!$C$2:$C$501,$A62,Reviews!$I$2:$I$501,"Yes")+COUNTIFS(Reviews!$C$2:$C$501,$A62,Reviews!$I$2:$I$501,"No")=0,"",COUNTIFS(Reviews!$C$2:$C$501,$A62,Reviews!$I$2:$I$501,"Yes")/(COUNTIFS(Reviews!$C$2:$C$501,$A62,Reviews!$I$2:$I$501,"Yes")+COUNTIFS(Reviews!$C$2:$C$501,$A62,Reviews!$I$2:$I$501,"No"))))</f>
        <v/>
      </c>
      <c r="F62" s="28" t="str">
        <f aca="false">IF($A62="","",IF(COUNTIFS(Reviews!$C$2:$C$501,$A62,Reviews!$J$2:$J$501,"Yes")+COUNTIFS(Reviews!$C$2:$C$501,$A62,Reviews!$J$2:$J$501,"No")=0,"",COUNTIFS(Reviews!$C$2:$C$501,$A62,Reviews!$J$2:$J$501,"Yes")/(COUNTIFS(Reviews!$C$2:$C$501,$A62,Reviews!$J$2:$J$501,"Yes")+COUNTIFS(Reviews!$C$2:$C$501,$A62,Reviews!$J$2:$J$501,"No"))))</f>
        <v/>
      </c>
      <c r="G62" s="28" t="str">
        <f aca="false">IF($A62="","",IF(COUNTIFS(Reviews!$C$2:$C$501,$A62,Reviews!$L$2:$L$501,"Yes")+COUNTIFS(Reviews!$C$2:$C$501,$A62,Reviews!$L$2:$L$501,"No")=0,"",COUNTIFS(Reviews!$C$2:$C$501,$A62,Reviews!$L$2:$L$501,"Yes")/(COUNTIFS(Reviews!$C$2:$C$501,$A62,Reviews!$L$2:$L$501,"Yes")+COUNTIFS(Reviews!$C$2:$C$501,$A62,Reviews!$L$2:$L$501,"No"))))</f>
        <v/>
      </c>
      <c r="H62" s="28" t="str">
        <f aca="false">IF($A62="","",IF(COUNTIFS(Reviews!$C$2:$C$501,$A62,Reviews!$M$2:$M$501,"Yes")+COUNTIFS(Reviews!$C$2:$C$501,$A62,Reviews!$M$2:$M$501,"No")=0,"",COUNTIFS(Reviews!$C$2:$C$501,$A62,Reviews!$M$2:$M$501,"Yes")/(COUNTIFS(Reviews!$C$2:$C$501,$A62,Reviews!$M$2:$M$501,"Yes")+COUNTIFS(Reviews!$C$2:$C$501,$A62,Reviews!$M$2:$M$501,"No"))))</f>
        <v/>
      </c>
      <c r="I62" s="28" t="str">
        <f aca="false">IF($A62="","",IF(COUNTIFS(Reviews!$C$2:$C$501,$A62,Reviews!$N$2:$N$501,"Yes")+COUNTIFS(Reviews!$C$2:$C$501,$A62,Reviews!$N$2:$N$501,"No")=0,"",COUNTIFS(Reviews!$C$2:$C$501,$A62,Reviews!$N$2:$N$501,"Yes")/(COUNTIFS(Reviews!$C$2:$C$501,$A62,Reviews!$N$2:$N$501,"Yes")+COUNTIFS(Reviews!$C$2:$C$501,$A62,Reviews!$N$2:$N$501,"No"))))</f>
        <v/>
      </c>
      <c r="J62" s="28" t="str">
        <f aca="false">IF($A62="","",IF(COUNTIFS(Reviews!$C$2:$C$501,$A62,Reviews!$O$2:$O$501,"Yes")+COUNTIFS(Reviews!$C$2:$C$501,$A62,Reviews!$O$2:$O$501,"No")=0,"",COUNTIFS(Reviews!$C$2:$C$501,$A62,Reviews!$O$2:$O$501,"Yes")/(COUNTIFS(Reviews!$C$2:$C$501,$A62,Reviews!$O$2:$O$501,"Yes")+COUNTIFS(Reviews!$C$2:$C$501,$A62,Reviews!$O$2:$O$501,"No"))))</f>
        <v/>
      </c>
      <c r="K62" s="28" t="str">
        <f aca="false">IF($A62="","",IF(COUNTIFS(Reviews!$C$2:$C$501,$A62,Reviews!$P$2:$P$501,"Yes")+COUNTIFS(Reviews!$C$2:$C$501,$A62,Reviews!$P$2:$P$501,"No")=0,"",COUNTIFS(Reviews!$C$2:$C$501,$A62,Reviews!$P$2:$P$501,"Yes")/(COUNTIFS(Reviews!$C$2:$C$501,$A62,Reviews!$P$2:$P$501,"Yes")+COUNTIFS(Reviews!$C$2:$C$501,$A62,Reviews!$P$2:$P$501,"No"))))</f>
        <v/>
      </c>
      <c r="L62" s="28" t="str">
        <f aca="false">IF($A62="","",IF(COUNTIFS(Reviews!$C$2:$C$501,$A62,Reviews!$Q$2:$Q$501,"Yes")+COUNTIFS(Reviews!$C$2:$C$501,$A62,Reviews!$Q$2:$Q$501,"No")=0,"",COUNTIFS(Reviews!$C$2:$C$501,$A62,Reviews!$Q$2:$Q$501,"Yes")/(COUNTIFS(Reviews!$C$2:$C$501,$A62,Reviews!$Q$2:$Q$501,"Yes")+COUNTIFS(Reviews!$C$2:$C$501,$A62,Reviews!$Q$2:$Q$501,"No"))))</f>
        <v/>
      </c>
      <c r="M62" s="28" t="str">
        <f aca="false">IF($A62="","",IF(COUNTIFS(Reviews!$C$2:$C$501,$A62,Reviews!$S$2:$S$501,"Yes")+COUNTIFS(Reviews!$C$2:$C$501,$A62,Reviews!$S$2:$S$501,"No")=0,"",COUNTIFS(Reviews!$C$2:$C$501,$A62,Reviews!$S$2:$S$501,"Yes")/(COUNTIFS(Reviews!$C$2:$C$501,$A62,Reviews!$S$2:$S$501,"Yes")+COUNTIFS(Reviews!$C$2:$C$501,$A62,Reviews!$S$2:$S$501,"No"))))</f>
        <v/>
      </c>
      <c r="N62" s="28" t="str">
        <f aca="false">IF($A62="","",IF(COUNTIFS(Reviews!$C$2:$C$501,$A62,Reviews!$T$2:$T$501,"Yes")+COUNTIFS(Reviews!$C$2:$C$501,$A62,Reviews!$T$2:$T$501,"No")=0,"",COUNTIFS(Reviews!$C$2:$C$501,$A62,Reviews!$T$2:$T$501,"Yes")/(COUNTIFS(Reviews!$C$2:$C$501,$A62,Reviews!$T$2:$T$501,"Yes")+COUNTIFS(Reviews!$C$2:$C$501,$A62,Reviews!$T$2:$T$501,"No"))))</f>
        <v/>
      </c>
      <c r="O62" s="28" t="str">
        <f aca="false">IF($A62="","",IF(COUNTIFS(Reviews!$C$2:$C$501,$A62,Reviews!$U$2:$U$501,"Yes")+COUNTIFS(Reviews!$C$2:$C$501,$A62,Reviews!$U$2:$U$501,"No")=0,"",COUNTIFS(Reviews!$C$2:$C$501,$A62,Reviews!$U$2:$U$501,"Yes")/(COUNTIFS(Reviews!$C$2:$C$501,$A62,Reviews!$U$2:$U$501,"Yes")+COUNTIFS(Reviews!$C$2:$C$501,$A62,Reviews!$U$2:$U$501,"No"))))</f>
        <v/>
      </c>
      <c r="P62" s="28" t="str">
        <f aca="false">IF($A62="","",IF(COUNTIFS(Reviews!$C$2:$C$501,$A62,Reviews!$V$2:$V$501,"Yes")+COUNTIFS(Reviews!$C$2:$C$501,$A62,Reviews!$V$2:$V$501,"No")=0,"",COUNTIFS(Reviews!$C$2:$C$501,$A62,Reviews!$V$2:$V$501,"Yes")/(COUNTIFS(Reviews!$C$2:$C$501,$A62,Reviews!$V$2:$V$501,"Yes")+COUNTIFS(Reviews!$C$2:$C$501,$A62,Reviews!$V$2:$V$501,"No"))))</f>
        <v/>
      </c>
    </row>
    <row r="63" customFormat="false" ht="15" hidden="false" customHeight="false" outlineLevel="0" collapsed="false">
      <c r="A63" s="10" t="str">
        <f aca="false">A19</f>
        <v/>
      </c>
      <c r="B63" s="28" t="str">
        <f aca="false">IF($A63="","",IF(COUNTIFS(Reviews!$C$2:$C$501,$A63,Reviews!$F$2:$F$501,"Yes")+COUNTIFS(Reviews!$C$2:$C$501,$A63,Reviews!$F$2:$F$501,"No")=0,"",COUNTIFS(Reviews!$C$2:$C$501,$A63,Reviews!$F$2:$F$501,"Yes")/(COUNTIFS(Reviews!$C$2:$C$501,$A63,Reviews!$F$2:$F$501,"Yes")+COUNTIFS(Reviews!$C$2:$C$501,$A63,Reviews!$F$2:$F$501,"No"))))</f>
        <v/>
      </c>
      <c r="C63" s="28" t="str">
        <f aca="false">IF($A63="","",IF(COUNTIFS(Reviews!$C$2:$C$501,$A63,Reviews!$G$2:$G$501,"Yes")+COUNTIFS(Reviews!$C$2:$C$501,$A63,Reviews!$G$2:$G$501,"No")=0,"",COUNTIFS(Reviews!$C$2:$C$501,$A63,Reviews!$G$2:$G$501,"Yes")/(COUNTIFS(Reviews!$C$2:$C$501,$A63,Reviews!$G$2:$G$501,"Yes")+COUNTIFS(Reviews!$C$2:$C$501,$A63,Reviews!$G$2:$G$501,"No"))))</f>
        <v/>
      </c>
      <c r="D63" s="28" t="str">
        <f aca="false">IF($A63="","",IF(COUNTIFS(Reviews!$C$2:$C$501,$A63,Reviews!$H$2:$H$501,"Yes")+COUNTIFS(Reviews!$C$2:$C$501,$A63,Reviews!$H$2:$H$501,"No")=0,"",COUNTIFS(Reviews!$C$2:$C$501,$A63,Reviews!$H$2:$H$501,"Yes")/(COUNTIFS(Reviews!$C$2:$C$501,$A63,Reviews!$H$2:$H$501,"Yes")+COUNTIFS(Reviews!$C$2:$C$501,$A63,Reviews!$H$2:$H$501,"No"))))</f>
        <v/>
      </c>
      <c r="E63" s="28" t="str">
        <f aca="false">IF($A63="","",IF(COUNTIFS(Reviews!$C$2:$C$501,$A63,Reviews!$I$2:$I$501,"Yes")+COUNTIFS(Reviews!$C$2:$C$501,$A63,Reviews!$I$2:$I$501,"No")=0,"",COUNTIFS(Reviews!$C$2:$C$501,$A63,Reviews!$I$2:$I$501,"Yes")/(COUNTIFS(Reviews!$C$2:$C$501,$A63,Reviews!$I$2:$I$501,"Yes")+COUNTIFS(Reviews!$C$2:$C$501,$A63,Reviews!$I$2:$I$501,"No"))))</f>
        <v/>
      </c>
      <c r="F63" s="28" t="str">
        <f aca="false">IF($A63="","",IF(COUNTIFS(Reviews!$C$2:$C$501,$A63,Reviews!$J$2:$J$501,"Yes")+COUNTIFS(Reviews!$C$2:$C$501,$A63,Reviews!$J$2:$J$501,"No")=0,"",COUNTIFS(Reviews!$C$2:$C$501,$A63,Reviews!$J$2:$J$501,"Yes")/(COUNTIFS(Reviews!$C$2:$C$501,$A63,Reviews!$J$2:$J$501,"Yes")+COUNTIFS(Reviews!$C$2:$C$501,$A63,Reviews!$J$2:$J$501,"No"))))</f>
        <v/>
      </c>
      <c r="G63" s="28" t="str">
        <f aca="false">IF($A63="","",IF(COUNTIFS(Reviews!$C$2:$C$501,$A63,Reviews!$L$2:$L$501,"Yes")+COUNTIFS(Reviews!$C$2:$C$501,$A63,Reviews!$L$2:$L$501,"No")=0,"",COUNTIFS(Reviews!$C$2:$C$501,$A63,Reviews!$L$2:$L$501,"Yes")/(COUNTIFS(Reviews!$C$2:$C$501,$A63,Reviews!$L$2:$L$501,"Yes")+COUNTIFS(Reviews!$C$2:$C$501,$A63,Reviews!$L$2:$L$501,"No"))))</f>
        <v/>
      </c>
      <c r="H63" s="28" t="str">
        <f aca="false">IF($A63="","",IF(COUNTIFS(Reviews!$C$2:$C$501,$A63,Reviews!$M$2:$M$501,"Yes")+COUNTIFS(Reviews!$C$2:$C$501,$A63,Reviews!$M$2:$M$501,"No")=0,"",COUNTIFS(Reviews!$C$2:$C$501,$A63,Reviews!$M$2:$M$501,"Yes")/(COUNTIFS(Reviews!$C$2:$C$501,$A63,Reviews!$M$2:$M$501,"Yes")+COUNTIFS(Reviews!$C$2:$C$501,$A63,Reviews!$M$2:$M$501,"No"))))</f>
        <v/>
      </c>
      <c r="I63" s="28" t="str">
        <f aca="false">IF($A63="","",IF(COUNTIFS(Reviews!$C$2:$C$501,$A63,Reviews!$N$2:$N$501,"Yes")+COUNTIFS(Reviews!$C$2:$C$501,$A63,Reviews!$N$2:$N$501,"No")=0,"",COUNTIFS(Reviews!$C$2:$C$501,$A63,Reviews!$N$2:$N$501,"Yes")/(COUNTIFS(Reviews!$C$2:$C$501,$A63,Reviews!$N$2:$N$501,"Yes")+COUNTIFS(Reviews!$C$2:$C$501,$A63,Reviews!$N$2:$N$501,"No"))))</f>
        <v/>
      </c>
      <c r="J63" s="28" t="str">
        <f aca="false">IF($A63="","",IF(COUNTIFS(Reviews!$C$2:$C$501,$A63,Reviews!$O$2:$O$501,"Yes")+COUNTIFS(Reviews!$C$2:$C$501,$A63,Reviews!$O$2:$O$501,"No")=0,"",COUNTIFS(Reviews!$C$2:$C$501,$A63,Reviews!$O$2:$O$501,"Yes")/(COUNTIFS(Reviews!$C$2:$C$501,$A63,Reviews!$O$2:$O$501,"Yes")+COUNTIFS(Reviews!$C$2:$C$501,$A63,Reviews!$O$2:$O$501,"No"))))</f>
        <v/>
      </c>
      <c r="K63" s="28" t="str">
        <f aca="false">IF($A63="","",IF(COUNTIFS(Reviews!$C$2:$C$501,$A63,Reviews!$P$2:$P$501,"Yes")+COUNTIFS(Reviews!$C$2:$C$501,$A63,Reviews!$P$2:$P$501,"No")=0,"",COUNTIFS(Reviews!$C$2:$C$501,$A63,Reviews!$P$2:$P$501,"Yes")/(COUNTIFS(Reviews!$C$2:$C$501,$A63,Reviews!$P$2:$P$501,"Yes")+COUNTIFS(Reviews!$C$2:$C$501,$A63,Reviews!$P$2:$P$501,"No"))))</f>
        <v/>
      </c>
      <c r="L63" s="28" t="str">
        <f aca="false">IF($A63="","",IF(COUNTIFS(Reviews!$C$2:$C$501,$A63,Reviews!$Q$2:$Q$501,"Yes")+COUNTIFS(Reviews!$C$2:$C$501,$A63,Reviews!$Q$2:$Q$501,"No")=0,"",COUNTIFS(Reviews!$C$2:$C$501,$A63,Reviews!$Q$2:$Q$501,"Yes")/(COUNTIFS(Reviews!$C$2:$C$501,$A63,Reviews!$Q$2:$Q$501,"Yes")+COUNTIFS(Reviews!$C$2:$C$501,$A63,Reviews!$Q$2:$Q$501,"No"))))</f>
        <v/>
      </c>
      <c r="M63" s="28" t="str">
        <f aca="false">IF($A63="","",IF(COUNTIFS(Reviews!$C$2:$C$501,$A63,Reviews!$S$2:$S$501,"Yes")+COUNTIFS(Reviews!$C$2:$C$501,$A63,Reviews!$S$2:$S$501,"No")=0,"",COUNTIFS(Reviews!$C$2:$C$501,$A63,Reviews!$S$2:$S$501,"Yes")/(COUNTIFS(Reviews!$C$2:$C$501,$A63,Reviews!$S$2:$S$501,"Yes")+COUNTIFS(Reviews!$C$2:$C$501,$A63,Reviews!$S$2:$S$501,"No"))))</f>
        <v/>
      </c>
      <c r="N63" s="28" t="str">
        <f aca="false">IF($A63="","",IF(COUNTIFS(Reviews!$C$2:$C$501,$A63,Reviews!$T$2:$T$501,"Yes")+COUNTIFS(Reviews!$C$2:$C$501,$A63,Reviews!$T$2:$T$501,"No")=0,"",COUNTIFS(Reviews!$C$2:$C$501,$A63,Reviews!$T$2:$T$501,"Yes")/(COUNTIFS(Reviews!$C$2:$C$501,$A63,Reviews!$T$2:$T$501,"Yes")+COUNTIFS(Reviews!$C$2:$C$501,$A63,Reviews!$T$2:$T$501,"No"))))</f>
        <v/>
      </c>
      <c r="O63" s="28" t="str">
        <f aca="false">IF($A63="","",IF(COUNTIFS(Reviews!$C$2:$C$501,$A63,Reviews!$U$2:$U$501,"Yes")+COUNTIFS(Reviews!$C$2:$C$501,$A63,Reviews!$U$2:$U$501,"No")=0,"",COUNTIFS(Reviews!$C$2:$C$501,$A63,Reviews!$U$2:$U$501,"Yes")/(COUNTIFS(Reviews!$C$2:$C$501,$A63,Reviews!$U$2:$U$501,"Yes")+COUNTIFS(Reviews!$C$2:$C$501,$A63,Reviews!$U$2:$U$501,"No"))))</f>
        <v/>
      </c>
      <c r="P63" s="28" t="str">
        <f aca="false">IF($A63="","",IF(COUNTIFS(Reviews!$C$2:$C$501,$A63,Reviews!$V$2:$V$501,"Yes")+COUNTIFS(Reviews!$C$2:$C$501,$A63,Reviews!$V$2:$V$501,"No")=0,"",COUNTIFS(Reviews!$C$2:$C$501,$A63,Reviews!$V$2:$V$501,"Yes")/(COUNTIFS(Reviews!$C$2:$C$501,$A63,Reviews!$V$2:$V$501,"Yes")+COUNTIFS(Reviews!$C$2:$C$501,$A63,Reviews!$V$2:$V$501,"No"))))</f>
        <v/>
      </c>
    </row>
    <row r="64" customFormat="false" ht="15" hidden="false" customHeight="false" outlineLevel="0" collapsed="false">
      <c r="A64" s="10" t="str">
        <f aca="false">A20</f>
        <v/>
      </c>
      <c r="B64" s="28" t="str">
        <f aca="false">IF($A64="","",IF(COUNTIFS(Reviews!$C$2:$C$501,$A64,Reviews!$F$2:$F$501,"Yes")+COUNTIFS(Reviews!$C$2:$C$501,$A64,Reviews!$F$2:$F$501,"No")=0,"",COUNTIFS(Reviews!$C$2:$C$501,$A64,Reviews!$F$2:$F$501,"Yes")/(COUNTIFS(Reviews!$C$2:$C$501,$A64,Reviews!$F$2:$F$501,"Yes")+COUNTIFS(Reviews!$C$2:$C$501,$A64,Reviews!$F$2:$F$501,"No"))))</f>
        <v/>
      </c>
      <c r="C64" s="28" t="str">
        <f aca="false">IF($A64="","",IF(COUNTIFS(Reviews!$C$2:$C$501,$A64,Reviews!$G$2:$G$501,"Yes")+COUNTIFS(Reviews!$C$2:$C$501,$A64,Reviews!$G$2:$G$501,"No")=0,"",COUNTIFS(Reviews!$C$2:$C$501,$A64,Reviews!$G$2:$G$501,"Yes")/(COUNTIFS(Reviews!$C$2:$C$501,$A64,Reviews!$G$2:$G$501,"Yes")+COUNTIFS(Reviews!$C$2:$C$501,$A64,Reviews!$G$2:$G$501,"No"))))</f>
        <v/>
      </c>
      <c r="D64" s="28" t="str">
        <f aca="false">IF($A64="","",IF(COUNTIFS(Reviews!$C$2:$C$501,$A64,Reviews!$H$2:$H$501,"Yes")+COUNTIFS(Reviews!$C$2:$C$501,$A64,Reviews!$H$2:$H$501,"No")=0,"",COUNTIFS(Reviews!$C$2:$C$501,$A64,Reviews!$H$2:$H$501,"Yes")/(COUNTIFS(Reviews!$C$2:$C$501,$A64,Reviews!$H$2:$H$501,"Yes")+COUNTIFS(Reviews!$C$2:$C$501,$A64,Reviews!$H$2:$H$501,"No"))))</f>
        <v/>
      </c>
      <c r="E64" s="28" t="str">
        <f aca="false">IF($A64="","",IF(COUNTIFS(Reviews!$C$2:$C$501,$A64,Reviews!$I$2:$I$501,"Yes")+COUNTIFS(Reviews!$C$2:$C$501,$A64,Reviews!$I$2:$I$501,"No")=0,"",COUNTIFS(Reviews!$C$2:$C$501,$A64,Reviews!$I$2:$I$501,"Yes")/(COUNTIFS(Reviews!$C$2:$C$501,$A64,Reviews!$I$2:$I$501,"Yes")+COUNTIFS(Reviews!$C$2:$C$501,$A64,Reviews!$I$2:$I$501,"No"))))</f>
        <v/>
      </c>
      <c r="F64" s="28" t="str">
        <f aca="false">IF($A64="","",IF(COUNTIFS(Reviews!$C$2:$C$501,$A64,Reviews!$J$2:$J$501,"Yes")+COUNTIFS(Reviews!$C$2:$C$501,$A64,Reviews!$J$2:$J$501,"No")=0,"",COUNTIFS(Reviews!$C$2:$C$501,$A64,Reviews!$J$2:$J$501,"Yes")/(COUNTIFS(Reviews!$C$2:$C$501,$A64,Reviews!$J$2:$J$501,"Yes")+COUNTIFS(Reviews!$C$2:$C$501,$A64,Reviews!$J$2:$J$501,"No"))))</f>
        <v/>
      </c>
      <c r="G64" s="28" t="str">
        <f aca="false">IF($A64="","",IF(COUNTIFS(Reviews!$C$2:$C$501,$A64,Reviews!$L$2:$L$501,"Yes")+COUNTIFS(Reviews!$C$2:$C$501,$A64,Reviews!$L$2:$L$501,"No")=0,"",COUNTIFS(Reviews!$C$2:$C$501,$A64,Reviews!$L$2:$L$501,"Yes")/(COUNTIFS(Reviews!$C$2:$C$501,$A64,Reviews!$L$2:$L$501,"Yes")+COUNTIFS(Reviews!$C$2:$C$501,$A64,Reviews!$L$2:$L$501,"No"))))</f>
        <v/>
      </c>
      <c r="H64" s="28" t="str">
        <f aca="false">IF($A64="","",IF(COUNTIFS(Reviews!$C$2:$C$501,$A64,Reviews!$M$2:$M$501,"Yes")+COUNTIFS(Reviews!$C$2:$C$501,$A64,Reviews!$M$2:$M$501,"No")=0,"",COUNTIFS(Reviews!$C$2:$C$501,$A64,Reviews!$M$2:$M$501,"Yes")/(COUNTIFS(Reviews!$C$2:$C$501,$A64,Reviews!$M$2:$M$501,"Yes")+COUNTIFS(Reviews!$C$2:$C$501,$A64,Reviews!$M$2:$M$501,"No"))))</f>
        <v/>
      </c>
      <c r="I64" s="28" t="str">
        <f aca="false">IF($A64="","",IF(COUNTIFS(Reviews!$C$2:$C$501,$A64,Reviews!$N$2:$N$501,"Yes")+COUNTIFS(Reviews!$C$2:$C$501,$A64,Reviews!$N$2:$N$501,"No")=0,"",COUNTIFS(Reviews!$C$2:$C$501,$A64,Reviews!$N$2:$N$501,"Yes")/(COUNTIFS(Reviews!$C$2:$C$501,$A64,Reviews!$N$2:$N$501,"Yes")+COUNTIFS(Reviews!$C$2:$C$501,$A64,Reviews!$N$2:$N$501,"No"))))</f>
        <v/>
      </c>
      <c r="J64" s="28" t="str">
        <f aca="false">IF($A64="","",IF(COUNTIFS(Reviews!$C$2:$C$501,$A64,Reviews!$O$2:$O$501,"Yes")+COUNTIFS(Reviews!$C$2:$C$501,$A64,Reviews!$O$2:$O$501,"No")=0,"",COUNTIFS(Reviews!$C$2:$C$501,$A64,Reviews!$O$2:$O$501,"Yes")/(COUNTIFS(Reviews!$C$2:$C$501,$A64,Reviews!$O$2:$O$501,"Yes")+COUNTIFS(Reviews!$C$2:$C$501,$A64,Reviews!$O$2:$O$501,"No"))))</f>
        <v/>
      </c>
      <c r="K64" s="28" t="str">
        <f aca="false">IF($A64="","",IF(COUNTIFS(Reviews!$C$2:$C$501,$A64,Reviews!$P$2:$P$501,"Yes")+COUNTIFS(Reviews!$C$2:$C$501,$A64,Reviews!$P$2:$P$501,"No")=0,"",COUNTIFS(Reviews!$C$2:$C$501,$A64,Reviews!$P$2:$P$501,"Yes")/(COUNTIFS(Reviews!$C$2:$C$501,$A64,Reviews!$P$2:$P$501,"Yes")+COUNTIFS(Reviews!$C$2:$C$501,$A64,Reviews!$P$2:$P$501,"No"))))</f>
        <v/>
      </c>
      <c r="L64" s="28" t="str">
        <f aca="false">IF($A64="","",IF(COUNTIFS(Reviews!$C$2:$C$501,$A64,Reviews!$Q$2:$Q$501,"Yes")+COUNTIFS(Reviews!$C$2:$C$501,$A64,Reviews!$Q$2:$Q$501,"No")=0,"",COUNTIFS(Reviews!$C$2:$C$501,$A64,Reviews!$Q$2:$Q$501,"Yes")/(COUNTIFS(Reviews!$C$2:$C$501,$A64,Reviews!$Q$2:$Q$501,"Yes")+COUNTIFS(Reviews!$C$2:$C$501,$A64,Reviews!$Q$2:$Q$501,"No"))))</f>
        <v/>
      </c>
      <c r="M64" s="28" t="str">
        <f aca="false">IF($A64="","",IF(COUNTIFS(Reviews!$C$2:$C$501,$A64,Reviews!$S$2:$S$501,"Yes")+COUNTIFS(Reviews!$C$2:$C$501,$A64,Reviews!$S$2:$S$501,"No")=0,"",COUNTIFS(Reviews!$C$2:$C$501,$A64,Reviews!$S$2:$S$501,"Yes")/(COUNTIFS(Reviews!$C$2:$C$501,$A64,Reviews!$S$2:$S$501,"Yes")+COUNTIFS(Reviews!$C$2:$C$501,$A64,Reviews!$S$2:$S$501,"No"))))</f>
        <v/>
      </c>
      <c r="N64" s="28" t="str">
        <f aca="false">IF($A64="","",IF(COUNTIFS(Reviews!$C$2:$C$501,$A64,Reviews!$T$2:$T$501,"Yes")+COUNTIFS(Reviews!$C$2:$C$501,$A64,Reviews!$T$2:$T$501,"No")=0,"",COUNTIFS(Reviews!$C$2:$C$501,$A64,Reviews!$T$2:$T$501,"Yes")/(COUNTIFS(Reviews!$C$2:$C$501,$A64,Reviews!$T$2:$T$501,"Yes")+COUNTIFS(Reviews!$C$2:$C$501,$A64,Reviews!$T$2:$T$501,"No"))))</f>
        <v/>
      </c>
      <c r="O64" s="28" t="str">
        <f aca="false">IF($A64="","",IF(COUNTIFS(Reviews!$C$2:$C$501,$A64,Reviews!$U$2:$U$501,"Yes")+COUNTIFS(Reviews!$C$2:$C$501,$A64,Reviews!$U$2:$U$501,"No")=0,"",COUNTIFS(Reviews!$C$2:$C$501,$A64,Reviews!$U$2:$U$501,"Yes")/(COUNTIFS(Reviews!$C$2:$C$501,$A64,Reviews!$U$2:$U$501,"Yes")+COUNTIFS(Reviews!$C$2:$C$501,$A64,Reviews!$U$2:$U$501,"No"))))</f>
        <v/>
      </c>
      <c r="P64" s="28" t="str">
        <f aca="false">IF($A64="","",IF(COUNTIFS(Reviews!$C$2:$C$501,$A64,Reviews!$V$2:$V$501,"Yes")+COUNTIFS(Reviews!$C$2:$C$501,$A64,Reviews!$V$2:$V$501,"No")=0,"",COUNTIFS(Reviews!$C$2:$C$501,$A64,Reviews!$V$2:$V$501,"Yes")/(COUNTIFS(Reviews!$C$2:$C$501,$A64,Reviews!$V$2:$V$501,"Yes")+COUNTIFS(Reviews!$C$2:$C$501,$A64,Reviews!$V$2:$V$501,"No"))))</f>
        <v/>
      </c>
    </row>
    <row r="65" customFormat="false" ht="15" hidden="false" customHeight="false" outlineLevel="0" collapsed="false">
      <c r="A65" s="10" t="str">
        <f aca="false">A21</f>
        <v/>
      </c>
      <c r="B65" s="28" t="str">
        <f aca="false">IF($A65="","",IF(COUNTIFS(Reviews!$C$2:$C$501,$A65,Reviews!$F$2:$F$501,"Yes")+COUNTIFS(Reviews!$C$2:$C$501,$A65,Reviews!$F$2:$F$501,"No")=0,"",COUNTIFS(Reviews!$C$2:$C$501,$A65,Reviews!$F$2:$F$501,"Yes")/(COUNTIFS(Reviews!$C$2:$C$501,$A65,Reviews!$F$2:$F$501,"Yes")+COUNTIFS(Reviews!$C$2:$C$501,$A65,Reviews!$F$2:$F$501,"No"))))</f>
        <v/>
      </c>
      <c r="C65" s="28" t="str">
        <f aca="false">IF($A65="","",IF(COUNTIFS(Reviews!$C$2:$C$501,$A65,Reviews!$G$2:$G$501,"Yes")+COUNTIFS(Reviews!$C$2:$C$501,$A65,Reviews!$G$2:$G$501,"No")=0,"",COUNTIFS(Reviews!$C$2:$C$501,$A65,Reviews!$G$2:$G$501,"Yes")/(COUNTIFS(Reviews!$C$2:$C$501,$A65,Reviews!$G$2:$G$501,"Yes")+COUNTIFS(Reviews!$C$2:$C$501,$A65,Reviews!$G$2:$G$501,"No"))))</f>
        <v/>
      </c>
      <c r="D65" s="28" t="str">
        <f aca="false">IF($A65="","",IF(COUNTIFS(Reviews!$C$2:$C$501,$A65,Reviews!$H$2:$H$501,"Yes")+COUNTIFS(Reviews!$C$2:$C$501,$A65,Reviews!$H$2:$H$501,"No")=0,"",COUNTIFS(Reviews!$C$2:$C$501,$A65,Reviews!$H$2:$H$501,"Yes")/(COUNTIFS(Reviews!$C$2:$C$501,$A65,Reviews!$H$2:$H$501,"Yes")+COUNTIFS(Reviews!$C$2:$C$501,$A65,Reviews!$H$2:$H$501,"No"))))</f>
        <v/>
      </c>
      <c r="E65" s="28" t="str">
        <f aca="false">IF($A65="","",IF(COUNTIFS(Reviews!$C$2:$C$501,$A65,Reviews!$I$2:$I$501,"Yes")+COUNTIFS(Reviews!$C$2:$C$501,$A65,Reviews!$I$2:$I$501,"No")=0,"",COUNTIFS(Reviews!$C$2:$C$501,$A65,Reviews!$I$2:$I$501,"Yes")/(COUNTIFS(Reviews!$C$2:$C$501,$A65,Reviews!$I$2:$I$501,"Yes")+COUNTIFS(Reviews!$C$2:$C$501,$A65,Reviews!$I$2:$I$501,"No"))))</f>
        <v/>
      </c>
      <c r="F65" s="28" t="str">
        <f aca="false">IF($A65="","",IF(COUNTIFS(Reviews!$C$2:$C$501,$A65,Reviews!$J$2:$J$501,"Yes")+COUNTIFS(Reviews!$C$2:$C$501,$A65,Reviews!$J$2:$J$501,"No")=0,"",COUNTIFS(Reviews!$C$2:$C$501,$A65,Reviews!$J$2:$J$501,"Yes")/(COUNTIFS(Reviews!$C$2:$C$501,$A65,Reviews!$J$2:$J$501,"Yes")+COUNTIFS(Reviews!$C$2:$C$501,$A65,Reviews!$J$2:$J$501,"No"))))</f>
        <v/>
      </c>
      <c r="G65" s="28" t="str">
        <f aca="false">IF($A65="","",IF(COUNTIFS(Reviews!$C$2:$C$501,$A65,Reviews!$L$2:$L$501,"Yes")+COUNTIFS(Reviews!$C$2:$C$501,$A65,Reviews!$L$2:$L$501,"No")=0,"",COUNTIFS(Reviews!$C$2:$C$501,$A65,Reviews!$L$2:$L$501,"Yes")/(COUNTIFS(Reviews!$C$2:$C$501,$A65,Reviews!$L$2:$L$501,"Yes")+COUNTIFS(Reviews!$C$2:$C$501,$A65,Reviews!$L$2:$L$501,"No"))))</f>
        <v/>
      </c>
      <c r="H65" s="28" t="str">
        <f aca="false">IF($A65="","",IF(COUNTIFS(Reviews!$C$2:$C$501,$A65,Reviews!$M$2:$M$501,"Yes")+COUNTIFS(Reviews!$C$2:$C$501,$A65,Reviews!$M$2:$M$501,"No")=0,"",COUNTIFS(Reviews!$C$2:$C$501,$A65,Reviews!$M$2:$M$501,"Yes")/(COUNTIFS(Reviews!$C$2:$C$501,$A65,Reviews!$M$2:$M$501,"Yes")+COUNTIFS(Reviews!$C$2:$C$501,$A65,Reviews!$M$2:$M$501,"No"))))</f>
        <v/>
      </c>
      <c r="I65" s="28" t="str">
        <f aca="false">IF($A65="","",IF(COUNTIFS(Reviews!$C$2:$C$501,$A65,Reviews!$N$2:$N$501,"Yes")+COUNTIFS(Reviews!$C$2:$C$501,$A65,Reviews!$N$2:$N$501,"No")=0,"",COUNTIFS(Reviews!$C$2:$C$501,$A65,Reviews!$N$2:$N$501,"Yes")/(COUNTIFS(Reviews!$C$2:$C$501,$A65,Reviews!$N$2:$N$501,"Yes")+COUNTIFS(Reviews!$C$2:$C$501,$A65,Reviews!$N$2:$N$501,"No"))))</f>
        <v/>
      </c>
      <c r="J65" s="28" t="str">
        <f aca="false">IF($A65="","",IF(COUNTIFS(Reviews!$C$2:$C$501,$A65,Reviews!$O$2:$O$501,"Yes")+COUNTIFS(Reviews!$C$2:$C$501,$A65,Reviews!$O$2:$O$501,"No")=0,"",COUNTIFS(Reviews!$C$2:$C$501,$A65,Reviews!$O$2:$O$501,"Yes")/(COUNTIFS(Reviews!$C$2:$C$501,$A65,Reviews!$O$2:$O$501,"Yes")+COUNTIFS(Reviews!$C$2:$C$501,$A65,Reviews!$O$2:$O$501,"No"))))</f>
        <v/>
      </c>
      <c r="K65" s="28" t="str">
        <f aca="false">IF($A65="","",IF(COUNTIFS(Reviews!$C$2:$C$501,$A65,Reviews!$P$2:$P$501,"Yes")+COUNTIFS(Reviews!$C$2:$C$501,$A65,Reviews!$P$2:$P$501,"No")=0,"",COUNTIFS(Reviews!$C$2:$C$501,$A65,Reviews!$P$2:$P$501,"Yes")/(COUNTIFS(Reviews!$C$2:$C$501,$A65,Reviews!$P$2:$P$501,"Yes")+COUNTIFS(Reviews!$C$2:$C$501,$A65,Reviews!$P$2:$P$501,"No"))))</f>
        <v/>
      </c>
      <c r="L65" s="28" t="str">
        <f aca="false">IF($A65="","",IF(COUNTIFS(Reviews!$C$2:$C$501,$A65,Reviews!$Q$2:$Q$501,"Yes")+COUNTIFS(Reviews!$C$2:$C$501,$A65,Reviews!$Q$2:$Q$501,"No")=0,"",COUNTIFS(Reviews!$C$2:$C$501,$A65,Reviews!$Q$2:$Q$501,"Yes")/(COUNTIFS(Reviews!$C$2:$C$501,$A65,Reviews!$Q$2:$Q$501,"Yes")+COUNTIFS(Reviews!$C$2:$C$501,$A65,Reviews!$Q$2:$Q$501,"No"))))</f>
        <v/>
      </c>
      <c r="M65" s="28" t="str">
        <f aca="false">IF($A65="","",IF(COUNTIFS(Reviews!$C$2:$C$501,$A65,Reviews!$S$2:$S$501,"Yes")+COUNTIFS(Reviews!$C$2:$C$501,$A65,Reviews!$S$2:$S$501,"No")=0,"",COUNTIFS(Reviews!$C$2:$C$501,$A65,Reviews!$S$2:$S$501,"Yes")/(COUNTIFS(Reviews!$C$2:$C$501,$A65,Reviews!$S$2:$S$501,"Yes")+COUNTIFS(Reviews!$C$2:$C$501,$A65,Reviews!$S$2:$S$501,"No"))))</f>
        <v/>
      </c>
      <c r="N65" s="28" t="str">
        <f aca="false">IF($A65="","",IF(COUNTIFS(Reviews!$C$2:$C$501,$A65,Reviews!$T$2:$T$501,"Yes")+COUNTIFS(Reviews!$C$2:$C$501,$A65,Reviews!$T$2:$T$501,"No")=0,"",COUNTIFS(Reviews!$C$2:$C$501,$A65,Reviews!$T$2:$T$501,"Yes")/(COUNTIFS(Reviews!$C$2:$C$501,$A65,Reviews!$T$2:$T$501,"Yes")+COUNTIFS(Reviews!$C$2:$C$501,$A65,Reviews!$T$2:$T$501,"No"))))</f>
        <v/>
      </c>
      <c r="O65" s="28" t="str">
        <f aca="false">IF($A65="","",IF(COUNTIFS(Reviews!$C$2:$C$501,$A65,Reviews!$U$2:$U$501,"Yes")+COUNTIFS(Reviews!$C$2:$C$501,$A65,Reviews!$U$2:$U$501,"No")=0,"",COUNTIFS(Reviews!$C$2:$C$501,$A65,Reviews!$U$2:$U$501,"Yes")/(COUNTIFS(Reviews!$C$2:$C$501,$A65,Reviews!$U$2:$U$501,"Yes")+COUNTIFS(Reviews!$C$2:$C$501,$A65,Reviews!$U$2:$U$501,"No"))))</f>
        <v/>
      </c>
      <c r="P65" s="28" t="str">
        <f aca="false">IF($A65="","",IF(COUNTIFS(Reviews!$C$2:$C$501,$A65,Reviews!$V$2:$V$501,"Yes")+COUNTIFS(Reviews!$C$2:$C$501,$A65,Reviews!$V$2:$V$501,"No")=0,"",COUNTIFS(Reviews!$C$2:$C$501,$A65,Reviews!$V$2:$V$501,"Yes")/(COUNTIFS(Reviews!$C$2:$C$501,$A65,Reviews!$V$2:$V$501,"Yes")+COUNTIFS(Reviews!$C$2:$C$501,$A65,Reviews!$V$2:$V$501,"No"))))</f>
        <v/>
      </c>
    </row>
    <row r="66" customFormat="false" ht="15" hidden="false" customHeight="false" outlineLevel="0" collapsed="false">
      <c r="A66" s="10" t="str">
        <f aca="false">A22</f>
        <v/>
      </c>
      <c r="B66" s="28" t="str">
        <f aca="false">IF($A66="","",IF(COUNTIFS(Reviews!$C$2:$C$501,$A66,Reviews!$F$2:$F$501,"Yes")+COUNTIFS(Reviews!$C$2:$C$501,$A66,Reviews!$F$2:$F$501,"No")=0,"",COUNTIFS(Reviews!$C$2:$C$501,$A66,Reviews!$F$2:$F$501,"Yes")/(COUNTIFS(Reviews!$C$2:$C$501,$A66,Reviews!$F$2:$F$501,"Yes")+COUNTIFS(Reviews!$C$2:$C$501,$A66,Reviews!$F$2:$F$501,"No"))))</f>
        <v/>
      </c>
      <c r="C66" s="28" t="str">
        <f aca="false">IF($A66="","",IF(COUNTIFS(Reviews!$C$2:$C$501,$A66,Reviews!$G$2:$G$501,"Yes")+COUNTIFS(Reviews!$C$2:$C$501,$A66,Reviews!$G$2:$G$501,"No")=0,"",COUNTIFS(Reviews!$C$2:$C$501,$A66,Reviews!$G$2:$G$501,"Yes")/(COUNTIFS(Reviews!$C$2:$C$501,$A66,Reviews!$G$2:$G$501,"Yes")+COUNTIFS(Reviews!$C$2:$C$501,$A66,Reviews!$G$2:$G$501,"No"))))</f>
        <v/>
      </c>
      <c r="D66" s="28" t="str">
        <f aca="false">IF($A66="","",IF(COUNTIFS(Reviews!$C$2:$C$501,$A66,Reviews!$H$2:$H$501,"Yes")+COUNTIFS(Reviews!$C$2:$C$501,$A66,Reviews!$H$2:$H$501,"No")=0,"",COUNTIFS(Reviews!$C$2:$C$501,$A66,Reviews!$H$2:$H$501,"Yes")/(COUNTIFS(Reviews!$C$2:$C$501,$A66,Reviews!$H$2:$H$501,"Yes")+COUNTIFS(Reviews!$C$2:$C$501,$A66,Reviews!$H$2:$H$501,"No"))))</f>
        <v/>
      </c>
      <c r="E66" s="28" t="str">
        <f aca="false">IF($A66="","",IF(COUNTIFS(Reviews!$C$2:$C$501,$A66,Reviews!$I$2:$I$501,"Yes")+COUNTIFS(Reviews!$C$2:$C$501,$A66,Reviews!$I$2:$I$501,"No")=0,"",COUNTIFS(Reviews!$C$2:$C$501,$A66,Reviews!$I$2:$I$501,"Yes")/(COUNTIFS(Reviews!$C$2:$C$501,$A66,Reviews!$I$2:$I$501,"Yes")+COUNTIFS(Reviews!$C$2:$C$501,$A66,Reviews!$I$2:$I$501,"No"))))</f>
        <v/>
      </c>
      <c r="F66" s="28" t="str">
        <f aca="false">IF($A66="","",IF(COUNTIFS(Reviews!$C$2:$C$501,$A66,Reviews!$J$2:$J$501,"Yes")+COUNTIFS(Reviews!$C$2:$C$501,$A66,Reviews!$J$2:$J$501,"No")=0,"",COUNTIFS(Reviews!$C$2:$C$501,$A66,Reviews!$J$2:$J$501,"Yes")/(COUNTIFS(Reviews!$C$2:$C$501,$A66,Reviews!$J$2:$J$501,"Yes")+COUNTIFS(Reviews!$C$2:$C$501,$A66,Reviews!$J$2:$J$501,"No"))))</f>
        <v/>
      </c>
      <c r="G66" s="28" t="str">
        <f aca="false">IF($A66="","",IF(COUNTIFS(Reviews!$C$2:$C$501,$A66,Reviews!$L$2:$L$501,"Yes")+COUNTIFS(Reviews!$C$2:$C$501,$A66,Reviews!$L$2:$L$501,"No")=0,"",COUNTIFS(Reviews!$C$2:$C$501,$A66,Reviews!$L$2:$L$501,"Yes")/(COUNTIFS(Reviews!$C$2:$C$501,$A66,Reviews!$L$2:$L$501,"Yes")+COUNTIFS(Reviews!$C$2:$C$501,$A66,Reviews!$L$2:$L$501,"No"))))</f>
        <v/>
      </c>
      <c r="H66" s="28" t="str">
        <f aca="false">IF($A66="","",IF(COUNTIFS(Reviews!$C$2:$C$501,$A66,Reviews!$M$2:$M$501,"Yes")+COUNTIFS(Reviews!$C$2:$C$501,$A66,Reviews!$M$2:$M$501,"No")=0,"",COUNTIFS(Reviews!$C$2:$C$501,$A66,Reviews!$M$2:$M$501,"Yes")/(COUNTIFS(Reviews!$C$2:$C$501,$A66,Reviews!$M$2:$M$501,"Yes")+COUNTIFS(Reviews!$C$2:$C$501,$A66,Reviews!$M$2:$M$501,"No"))))</f>
        <v/>
      </c>
      <c r="I66" s="28" t="str">
        <f aca="false">IF($A66="","",IF(COUNTIFS(Reviews!$C$2:$C$501,$A66,Reviews!$N$2:$N$501,"Yes")+COUNTIFS(Reviews!$C$2:$C$501,$A66,Reviews!$N$2:$N$501,"No")=0,"",COUNTIFS(Reviews!$C$2:$C$501,$A66,Reviews!$N$2:$N$501,"Yes")/(COUNTIFS(Reviews!$C$2:$C$501,$A66,Reviews!$N$2:$N$501,"Yes")+COUNTIFS(Reviews!$C$2:$C$501,$A66,Reviews!$N$2:$N$501,"No"))))</f>
        <v/>
      </c>
      <c r="J66" s="28" t="str">
        <f aca="false">IF($A66="","",IF(COUNTIFS(Reviews!$C$2:$C$501,$A66,Reviews!$O$2:$O$501,"Yes")+COUNTIFS(Reviews!$C$2:$C$501,$A66,Reviews!$O$2:$O$501,"No")=0,"",COUNTIFS(Reviews!$C$2:$C$501,$A66,Reviews!$O$2:$O$501,"Yes")/(COUNTIFS(Reviews!$C$2:$C$501,$A66,Reviews!$O$2:$O$501,"Yes")+COUNTIFS(Reviews!$C$2:$C$501,$A66,Reviews!$O$2:$O$501,"No"))))</f>
        <v/>
      </c>
      <c r="K66" s="28" t="str">
        <f aca="false">IF($A66="","",IF(COUNTIFS(Reviews!$C$2:$C$501,$A66,Reviews!$P$2:$P$501,"Yes")+COUNTIFS(Reviews!$C$2:$C$501,$A66,Reviews!$P$2:$P$501,"No")=0,"",COUNTIFS(Reviews!$C$2:$C$501,$A66,Reviews!$P$2:$P$501,"Yes")/(COUNTIFS(Reviews!$C$2:$C$501,$A66,Reviews!$P$2:$P$501,"Yes")+COUNTIFS(Reviews!$C$2:$C$501,$A66,Reviews!$P$2:$P$501,"No"))))</f>
        <v/>
      </c>
      <c r="L66" s="28" t="str">
        <f aca="false">IF($A66="","",IF(COUNTIFS(Reviews!$C$2:$C$501,$A66,Reviews!$Q$2:$Q$501,"Yes")+COUNTIFS(Reviews!$C$2:$C$501,$A66,Reviews!$Q$2:$Q$501,"No")=0,"",COUNTIFS(Reviews!$C$2:$C$501,$A66,Reviews!$Q$2:$Q$501,"Yes")/(COUNTIFS(Reviews!$C$2:$C$501,$A66,Reviews!$Q$2:$Q$501,"Yes")+COUNTIFS(Reviews!$C$2:$C$501,$A66,Reviews!$Q$2:$Q$501,"No"))))</f>
        <v/>
      </c>
      <c r="M66" s="28" t="str">
        <f aca="false">IF($A66="","",IF(COUNTIFS(Reviews!$C$2:$C$501,$A66,Reviews!$S$2:$S$501,"Yes")+COUNTIFS(Reviews!$C$2:$C$501,$A66,Reviews!$S$2:$S$501,"No")=0,"",COUNTIFS(Reviews!$C$2:$C$501,$A66,Reviews!$S$2:$S$501,"Yes")/(COUNTIFS(Reviews!$C$2:$C$501,$A66,Reviews!$S$2:$S$501,"Yes")+COUNTIFS(Reviews!$C$2:$C$501,$A66,Reviews!$S$2:$S$501,"No"))))</f>
        <v/>
      </c>
      <c r="N66" s="28" t="str">
        <f aca="false">IF($A66="","",IF(COUNTIFS(Reviews!$C$2:$C$501,$A66,Reviews!$T$2:$T$501,"Yes")+COUNTIFS(Reviews!$C$2:$C$501,$A66,Reviews!$T$2:$T$501,"No")=0,"",COUNTIFS(Reviews!$C$2:$C$501,$A66,Reviews!$T$2:$T$501,"Yes")/(COUNTIFS(Reviews!$C$2:$C$501,$A66,Reviews!$T$2:$T$501,"Yes")+COUNTIFS(Reviews!$C$2:$C$501,$A66,Reviews!$T$2:$T$501,"No"))))</f>
        <v/>
      </c>
      <c r="O66" s="28" t="str">
        <f aca="false">IF($A66="","",IF(COUNTIFS(Reviews!$C$2:$C$501,$A66,Reviews!$U$2:$U$501,"Yes")+COUNTIFS(Reviews!$C$2:$C$501,$A66,Reviews!$U$2:$U$501,"No")=0,"",COUNTIFS(Reviews!$C$2:$C$501,$A66,Reviews!$U$2:$U$501,"Yes")/(COUNTIFS(Reviews!$C$2:$C$501,$A66,Reviews!$U$2:$U$501,"Yes")+COUNTIFS(Reviews!$C$2:$C$501,$A66,Reviews!$U$2:$U$501,"No"))))</f>
        <v/>
      </c>
      <c r="P66" s="28" t="str">
        <f aca="false">IF($A66="","",IF(COUNTIFS(Reviews!$C$2:$C$501,$A66,Reviews!$V$2:$V$501,"Yes")+COUNTIFS(Reviews!$C$2:$C$501,$A66,Reviews!$V$2:$V$501,"No")=0,"",COUNTIFS(Reviews!$C$2:$C$501,$A66,Reviews!$V$2:$V$501,"Yes")/(COUNTIFS(Reviews!$C$2:$C$501,$A66,Reviews!$V$2:$V$501,"Yes")+COUNTIFS(Reviews!$C$2:$C$501,$A66,Reviews!$V$2:$V$501,"No"))))</f>
        <v/>
      </c>
    </row>
    <row r="67" customFormat="false" ht="15" hidden="false" customHeight="false" outlineLevel="0" collapsed="false">
      <c r="A67" s="10" t="str">
        <f aca="false">A23</f>
        <v/>
      </c>
      <c r="B67" s="28" t="str">
        <f aca="false">IF($A67="","",IF(COUNTIFS(Reviews!$C$2:$C$501,$A67,Reviews!$F$2:$F$501,"Yes")+COUNTIFS(Reviews!$C$2:$C$501,$A67,Reviews!$F$2:$F$501,"No")=0,"",COUNTIFS(Reviews!$C$2:$C$501,$A67,Reviews!$F$2:$F$501,"Yes")/(COUNTIFS(Reviews!$C$2:$C$501,$A67,Reviews!$F$2:$F$501,"Yes")+COUNTIFS(Reviews!$C$2:$C$501,$A67,Reviews!$F$2:$F$501,"No"))))</f>
        <v/>
      </c>
      <c r="C67" s="28" t="str">
        <f aca="false">IF($A67="","",IF(COUNTIFS(Reviews!$C$2:$C$501,$A67,Reviews!$G$2:$G$501,"Yes")+COUNTIFS(Reviews!$C$2:$C$501,$A67,Reviews!$G$2:$G$501,"No")=0,"",COUNTIFS(Reviews!$C$2:$C$501,$A67,Reviews!$G$2:$G$501,"Yes")/(COUNTIFS(Reviews!$C$2:$C$501,$A67,Reviews!$G$2:$G$501,"Yes")+COUNTIFS(Reviews!$C$2:$C$501,$A67,Reviews!$G$2:$G$501,"No"))))</f>
        <v/>
      </c>
      <c r="D67" s="28" t="str">
        <f aca="false">IF($A67="","",IF(COUNTIFS(Reviews!$C$2:$C$501,$A67,Reviews!$H$2:$H$501,"Yes")+COUNTIFS(Reviews!$C$2:$C$501,$A67,Reviews!$H$2:$H$501,"No")=0,"",COUNTIFS(Reviews!$C$2:$C$501,$A67,Reviews!$H$2:$H$501,"Yes")/(COUNTIFS(Reviews!$C$2:$C$501,$A67,Reviews!$H$2:$H$501,"Yes")+COUNTIFS(Reviews!$C$2:$C$501,$A67,Reviews!$H$2:$H$501,"No"))))</f>
        <v/>
      </c>
      <c r="E67" s="28" t="str">
        <f aca="false">IF($A67="","",IF(COUNTIFS(Reviews!$C$2:$C$501,$A67,Reviews!$I$2:$I$501,"Yes")+COUNTIFS(Reviews!$C$2:$C$501,$A67,Reviews!$I$2:$I$501,"No")=0,"",COUNTIFS(Reviews!$C$2:$C$501,$A67,Reviews!$I$2:$I$501,"Yes")/(COUNTIFS(Reviews!$C$2:$C$501,$A67,Reviews!$I$2:$I$501,"Yes")+COUNTIFS(Reviews!$C$2:$C$501,$A67,Reviews!$I$2:$I$501,"No"))))</f>
        <v/>
      </c>
      <c r="F67" s="28" t="str">
        <f aca="false">IF($A67="","",IF(COUNTIFS(Reviews!$C$2:$C$501,$A67,Reviews!$J$2:$J$501,"Yes")+COUNTIFS(Reviews!$C$2:$C$501,$A67,Reviews!$J$2:$J$501,"No")=0,"",COUNTIFS(Reviews!$C$2:$C$501,$A67,Reviews!$J$2:$J$501,"Yes")/(COUNTIFS(Reviews!$C$2:$C$501,$A67,Reviews!$J$2:$J$501,"Yes")+COUNTIFS(Reviews!$C$2:$C$501,$A67,Reviews!$J$2:$J$501,"No"))))</f>
        <v/>
      </c>
      <c r="G67" s="28" t="str">
        <f aca="false">IF($A67="","",IF(COUNTIFS(Reviews!$C$2:$C$501,$A67,Reviews!$L$2:$L$501,"Yes")+COUNTIFS(Reviews!$C$2:$C$501,$A67,Reviews!$L$2:$L$501,"No")=0,"",COUNTIFS(Reviews!$C$2:$C$501,$A67,Reviews!$L$2:$L$501,"Yes")/(COUNTIFS(Reviews!$C$2:$C$501,$A67,Reviews!$L$2:$L$501,"Yes")+COUNTIFS(Reviews!$C$2:$C$501,$A67,Reviews!$L$2:$L$501,"No"))))</f>
        <v/>
      </c>
      <c r="H67" s="28" t="str">
        <f aca="false">IF($A67="","",IF(COUNTIFS(Reviews!$C$2:$C$501,$A67,Reviews!$M$2:$M$501,"Yes")+COUNTIFS(Reviews!$C$2:$C$501,$A67,Reviews!$M$2:$M$501,"No")=0,"",COUNTIFS(Reviews!$C$2:$C$501,$A67,Reviews!$M$2:$M$501,"Yes")/(COUNTIFS(Reviews!$C$2:$C$501,$A67,Reviews!$M$2:$M$501,"Yes")+COUNTIFS(Reviews!$C$2:$C$501,$A67,Reviews!$M$2:$M$501,"No"))))</f>
        <v/>
      </c>
      <c r="I67" s="28" t="str">
        <f aca="false">IF($A67="","",IF(COUNTIFS(Reviews!$C$2:$C$501,$A67,Reviews!$N$2:$N$501,"Yes")+COUNTIFS(Reviews!$C$2:$C$501,$A67,Reviews!$N$2:$N$501,"No")=0,"",COUNTIFS(Reviews!$C$2:$C$501,$A67,Reviews!$N$2:$N$501,"Yes")/(COUNTIFS(Reviews!$C$2:$C$501,$A67,Reviews!$N$2:$N$501,"Yes")+COUNTIFS(Reviews!$C$2:$C$501,$A67,Reviews!$N$2:$N$501,"No"))))</f>
        <v/>
      </c>
      <c r="J67" s="28" t="str">
        <f aca="false">IF($A67="","",IF(COUNTIFS(Reviews!$C$2:$C$501,$A67,Reviews!$O$2:$O$501,"Yes")+COUNTIFS(Reviews!$C$2:$C$501,$A67,Reviews!$O$2:$O$501,"No")=0,"",COUNTIFS(Reviews!$C$2:$C$501,$A67,Reviews!$O$2:$O$501,"Yes")/(COUNTIFS(Reviews!$C$2:$C$501,$A67,Reviews!$O$2:$O$501,"Yes")+COUNTIFS(Reviews!$C$2:$C$501,$A67,Reviews!$O$2:$O$501,"No"))))</f>
        <v/>
      </c>
      <c r="K67" s="28" t="str">
        <f aca="false">IF($A67="","",IF(COUNTIFS(Reviews!$C$2:$C$501,$A67,Reviews!$P$2:$P$501,"Yes")+COUNTIFS(Reviews!$C$2:$C$501,$A67,Reviews!$P$2:$P$501,"No")=0,"",COUNTIFS(Reviews!$C$2:$C$501,$A67,Reviews!$P$2:$P$501,"Yes")/(COUNTIFS(Reviews!$C$2:$C$501,$A67,Reviews!$P$2:$P$501,"Yes")+COUNTIFS(Reviews!$C$2:$C$501,$A67,Reviews!$P$2:$P$501,"No"))))</f>
        <v/>
      </c>
      <c r="L67" s="28" t="str">
        <f aca="false">IF($A67="","",IF(COUNTIFS(Reviews!$C$2:$C$501,$A67,Reviews!$Q$2:$Q$501,"Yes")+COUNTIFS(Reviews!$C$2:$C$501,$A67,Reviews!$Q$2:$Q$501,"No")=0,"",COUNTIFS(Reviews!$C$2:$C$501,$A67,Reviews!$Q$2:$Q$501,"Yes")/(COUNTIFS(Reviews!$C$2:$C$501,$A67,Reviews!$Q$2:$Q$501,"Yes")+COUNTIFS(Reviews!$C$2:$C$501,$A67,Reviews!$Q$2:$Q$501,"No"))))</f>
        <v/>
      </c>
      <c r="M67" s="28" t="str">
        <f aca="false">IF($A67="","",IF(COUNTIFS(Reviews!$C$2:$C$501,$A67,Reviews!$S$2:$S$501,"Yes")+COUNTIFS(Reviews!$C$2:$C$501,$A67,Reviews!$S$2:$S$501,"No")=0,"",COUNTIFS(Reviews!$C$2:$C$501,$A67,Reviews!$S$2:$S$501,"Yes")/(COUNTIFS(Reviews!$C$2:$C$501,$A67,Reviews!$S$2:$S$501,"Yes")+COUNTIFS(Reviews!$C$2:$C$501,$A67,Reviews!$S$2:$S$501,"No"))))</f>
        <v/>
      </c>
      <c r="N67" s="28" t="str">
        <f aca="false">IF($A67="","",IF(COUNTIFS(Reviews!$C$2:$C$501,$A67,Reviews!$T$2:$T$501,"Yes")+COUNTIFS(Reviews!$C$2:$C$501,$A67,Reviews!$T$2:$T$501,"No")=0,"",COUNTIFS(Reviews!$C$2:$C$501,$A67,Reviews!$T$2:$T$501,"Yes")/(COUNTIFS(Reviews!$C$2:$C$501,$A67,Reviews!$T$2:$T$501,"Yes")+COUNTIFS(Reviews!$C$2:$C$501,$A67,Reviews!$T$2:$T$501,"No"))))</f>
        <v/>
      </c>
      <c r="O67" s="28" t="str">
        <f aca="false">IF($A67="","",IF(COUNTIFS(Reviews!$C$2:$C$501,$A67,Reviews!$U$2:$U$501,"Yes")+COUNTIFS(Reviews!$C$2:$C$501,$A67,Reviews!$U$2:$U$501,"No")=0,"",COUNTIFS(Reviews!$C$2:$C$501,$A67,Reviews!$U$2:$U$501,"Yes")/(COUNTIFS(Reviews!$C$2:$C$501,$A67,Reviews!$U$2:$U$501,"Yes")+COUNTIFS(Reviews!$C$2:$C$501,$A67,Reviews!$U$2:$U$501,"No"))))</f>
        <v/>
      </c>
      <c r="P67" s="28" t="str">
        <f aca="false">IF($A67="","",IF(COUNTIFS(Reviews!$C$2:$C$501,$A67,Reviews!$V$2:$V$501,"Yes")+COUNTIFS(Reviews!$C$2:$C$501,$A67,Reviews!$V$2:$V$501,"No")=0,"",COUNTIFS(Reviews!$C$2:$C$501,$A67,Reviews!$V$2:$V$501,"Yes")/(COUNTIFS(Reviews!$C$2:$C$501,$A67,Reviews!$V$2:$V$501,"Yes")+COUNTIFS(Reviews!$C$2:$C$501,$A67,Reviews!$V$2:$V$501,"No"))))</f>
        <v/>
      </c>
    </row>
    <row r="68" customFormat="false" ht="15" hidden="false" customHeight="false" outlineLevel="0" collapsed="false">
      <c r="A68" s="10" t="str">
        <f aca="false">A24</f>
        <v/>
      </c>
      <c r="B68" s="28" t="str">
        <f aca="false">IF($A68="","",IF(COUNTIFS(Reviews!$C$2:$C$501,$A68,Reviews!$F$2:$F$501,"Yes")+COUNTIFS(Reviews!$C$2:$C$501,$A68,Reviews!$F$2:$F$501,"No")=0,"",COUNTIFS(Reviews!$C$2:$C$501,$A68,Reviews!$F$2:$F$501,"Yes")/(COUNTIFS(Reviews!$C$2:$C$501,$A68,Reviews!$F$2:$F$501,"Yes")+COUNTIFS(Reviews!$C$2:$C$501,$A68,Reviews!$F$2:$F$501,"No"))))</f>
        <v/>
      </c>
      <c r="C68" s="28" t="str">
        <f aca="false">IF($A68="","",IF(COUNTIFS(Reviews!$C$2:$C$501,$A68,Reviews!$G$2:$G$501,"Yes")+COUNTIFS(Reviews!$C$2:$C$501,$A68,Reviews!$G$2:$G$501,"No")=0,"",COUNTIFS(Reviews!$C$2:$C$501,$A68,Reviews!$G$2:$G$501,"Yes")/(COUNTIFS(Reviews!$C$2:$C$501,$A68,Reviews!$G$2:$G$501,"Yes")+COUNTIFS(Reviews!$C$2:$C$501,$A68,Reviews!$G$2:$G$501,"No"))))</f>
        <v/>
      </c>
      <c r="D68" s="28" t="str">
        <f aca="false">IF($A68="","",IF(COUNTIFS(Reviews!$C$2:$C$501,$A68,Reviews!$H$2:$H$501,"Yes")+COUNTIFS(Reviews!$C$2:$C$501,$A68,Reviews!$H$2:$H$501,"No")=0,"",COUNTIFS(Reviews!$C$2:$C$501,$A68,Reviews!$H$2:$H$501,"Yes")/(COUNTIFS(Reviews!$C$2:$C$501,$A68,Reviews!$H$2:$H$501,"Yes")+COUNTIFS(Reviews!$C$2:$C$501,$A68,Reviews!$H$2:$H$501,"No"))))</f>
        <v/>
      </c>
      <c r="E68" s="28" t="str">
        <f aca="false">IF($A68="","",IF(COUNTIFS(Reviews!$C$2:$C$501,$A68,Reviews!$I$2:$I$501,"Yes")+COUNTIFS(Reviews!$C$2:$C$501,$A68,Reviews!$I$2:$I$501,"No")=0,"",COUNTIFS(Reviews!$C$2:$C$501,$A68,Reviews!$I$2:$I$501,"Yes")/(COUNTIFS(Reviews!$C$2:$C$501,$A68,Reviews!$I$2:$I$501,"Yes")+COUNTIFS(Reviews!$C$2:$C$501,$A68,Reviews!$I$2:$I$501,"No"))))</f>
        <v/>
      </c>
      <c r="F68" s="28" t="str">
        <f aca="false">IF($A68="","",IF(COUNTIFS(Reviews!$C$2:$C$501,$A68,Reviews!$J$2:$J$501,"Yes")+COUNTIFS(Reviews!$C$2:$C$501,$A68,Reviews!$J$2:$J$501,"No")=0,"",COUNTIFS(Reviews!$C$2:$C$501,$A68,Reviews!$J$2:$J$501,"Yes")/(COUNTIFS(Reviews!$C$2:$C$501,$A68,Reviews!$J$2:$J$501,"Yes")+COUNTIFS(Reviews!$C$2:$C$501,$A68,Reviews!$J$2:$J$501,"No"))))</f>
        <v/>
      </c>
      <c r="G68" s="28" t="str">
        <f aca="false">IF($A68="","",IF(COUNTIFS(Reviews!$C$2:$C$501,$A68,Reviews!$L$2:$L$501,"Yes")+COUNTIFS(Reviews!$C$2:$C$501,$A68,Reviews!$L$2:$L$501,"No")=0,"",COUNTIFS(Reviews!$C$2:$C$501,$A68,Reviews!$L$2:$L$501,"Yes")/(COUNTIFS(Reviews!$C$2:$C$501,$A68,Reviews!$L$2:$L$501,"Yes")+COUNTIFS(Reviews!$C$2:$C$501,$A68,Reviews!$L$2:$L$501,"No"))))</f>
        <v/>
      </c>
      <c r="H68" s="28" t="str">
        <f aca="false">IF($A68="","",IF(COUNTIFS(Reviews!$C$2:$C$501,$A68,Reviews!$M$2:$M$501,"Yes")+COUNTIFS(Reviews!$C$2:$C$501,$A68,Reviews!$M$2:$M$501,"No")=0,"",COUNTIFS(Reviews!$C$2:$C$501,$A68,Reviews!$M$2:$M$501,"Yes")/(COUNTIFS(Reviews!$C$2:$C$501,$A68,Reviews!$M$2:$M$501,"Yes")+COUNTIFS(Reviews!$C$2:$C$501,$A68,Reviews!$M$2:$M$501,"No"))))</f>
        <v/>
      </c>
      <c r="I68" s="28" t="str">
        <f aca="false">IF($A68="","",IF(COUNTIFS(Reviews!$C$2:$C$501,$A68,Reviews!$N$2:$N$501,"Yes")+COUNTIFS(Reviews!$C$2:$C$501,$A68,Reviews!$N$2:$N$501,"No")=0,"",COUNTIFS(Reviews!$C$2:$C$501,$A68,Reviews!$N$2:$N$501,"Yes")/(COUNTIFS(Reviews!$C$2:$C$501,$A68,Reviews!$N$2:$N$501,"Yes")+COUNTIFS(Reviews!$C$2:$C$501,$A68,Reviews!$N$2:$N$501,"No"))))</f>
        <v/>
      </c>
      <c r="J68" s="28" t="str">
        <f aca="false">IF($A68="","",IF(COUNTIFS(Reviews!$C$2:$C$501,$A68,Reviews!$O$2:$O$501,"Yes")+COUNTIFS(Reviews!$C$2:$C$501,$A68,Reviews!$O$2:$O$501,"No")=0,"",COUNTIFS(Reviews!$C$2:$C$501,$A68,Reviews!$O$2:$O$501,"Yes")/(COUNTIFS(Reviews!$C$2:$C$501,$A68,Reviews!$O$2:$O$501,"Yes")+COUNTIFS(Reviews!$C$2:$C$501,$A68,Reviews!$O$2:$O$501,"No"))))</f>
        <v/>
      </c>
      <c r="K68" s="28" t="str">
        <f aca="false">IF($A68="","",IF(COUNTIFS(Reviews!$C$2:$C$501,$A68,Reviews!$P$2:$P$501,"Yes")+COUNTIFS(Reviews!$C$2:$C$501,$A68,Reviews!$P$2:$P$501,"No")=0,"",COUNTIFS(Reviews!$C$2:$C$501,$A68,Reviews!$P$2:$P$501,"Yes")/(COUNTIFS(Reviews!$C$2:$C$501,$A68,Reviews!$P$2:$P$501,"Yes")+COUNTIFS(Reviews!$C$2:$C$501,$A68,Reviews!$P$2:$P$501,"No"))))</f>
        <v/>
      </c>
      <c r="L68" s="28" t="str">
        <f aca="false">IF($A68="","",IF(COUNTIFS(Reviews!$C$2:$C$501,$A68,Reviews!$Q$2:$Q$501,"Yes")+COUNTIFS(Reviews!$C$2:$C$501,$A68,Reviews!$Q$2:$Q$501,"No")=0,"",COUNTIFS(Reviews!$C$2:$C$501,$A68,Reviews!$Q$2:$Q$501,"Yes")/(COUNTIFS(Reviews!$C$2:$C$501,$A68,Reviews!$Q$2:$Q$501,"Yes")+COUNTIFS(Reviews!$C$2:$C$501,$A68,Reviews!$Q$2:$Q$501,"No"))))</f>
        <v/>
      </c>
      <c r="M68" s="28" t="str">
        <f aca="false">IF($A68="","",IF(COUNTIFS(Reviews!$C$2:$C$501,$A68,Reviews!$S$2:$S$501,"Yes")+COUNTIFS(Reviews!$C$2:$C$501,$A68,Reviews!$S$2:$S$501,"No")=0,"",COUNTIFS(Reviews!$C$2:$C$501,$A68,Reviews!$S$2:$S$501,"Yes")/(COUNTIFS(Reviews!$C$2:$C$501,$A68,Reviews!$S$2:$S$501,"Yes")+COUNTIFS(Reviews!$C$2:$C$501,$A68,Reviews!$S$2:$S$501,"No"))))</f>
        <v/>
      </c>
      <c r="N68" s="28" t="str">
        <f aca="false">IF($A68="","",IF(COUNTIFS(Reviews!$C$2:$C$501,$A68,Reviews!$T$2:$T$501,"Yes")+COUNTIFS(Reviews!$C$2:$C$501,$A68,Reviews!$T$2:$T$501,"No")=0,"",COUNTIFS(Reviews!$C$2:$C$501,$A68,Reviews!$T$2:$T$501,"Yes")/(COUNTIFS(Reviews!$C$2:$C$501,$A68,Reviews!$T$2:$T$501,"Yes")+COUNTIFS(Reviews!$C$2:$C$501,$A68,Reviews!$T$2:$T$501,"No"))))</f>
        <v/>
      </c>
      <c r="O68" s="28" t="str">
        <f aca="false">IF($A68="","",IF(COUNTIFS(Reviews!$C$2:$C$501,$A68,Reviews!$U$2:$U$501,"Yes")+COUNTIFS(Reviews!$C$2:$C$501,$A68,Reviews!$U$2:$U$501,"No")=0,"",COUNTIFS(Reviews!$C$2:$C$501,$A68,Reviews!$U$2:$U$501,"Yes")/(COUNTIFS(Reviews!$C$2:$C$501,$A68,Reviews!$U$2:$U$501,"Yes")+COUNTIFS(Reviews!$C$2:$C$501,$A68,Reviews!$U$2:$U$501,"No"))))</f>
        <v/>
      </c>
      <c r="P68" s="28" t="str">
        <f aca="false">IF($A68="","",IF(COUNTIFS(Reviews!$C$2:$C$501,$A68,Reviews!$V$2:$V$501,"Yes")+COUNTIFS(Reviews!$C$2:$C$501,$A68,Reviews!$V$2:$V$501,"No")=0,"",COUNTIFS(Reviews!$C$2:$C$501,$A68,Reviews!$V$2:$V$501,"Yes")/(COUNTIFS(Reviews!$C$2:$C$501,$A68,Reviews!$V$2:$V$501,"Yes")+COUNTIFS(Reviews!$C$2:$C$501,$A68,Reviews!$V$2:$V$501,"No"))))</f>
        <v/>
      </c>
    </row>
    <row r="69" customFormat="false" ht="15" hidden="false" customHeight="false" outlineLevel="0" collapsed="false">
      <c r="A69" s="10" t="str">
        <f aca="false">A25</f>
        <v/>
      </c>
      <c r="B69" s="28" t="str">
        <f aca="false">IF($A69="","",IF(COUNTIFS(Reviews!$C$2:$C$501,$A69,Reviews!$F$2:$F$501,"Yes")+COUNTIFS(Reviews!$C$2:$C$501,$A69,Reviews!$F$2:$F$501,"No")=0,"",COUNTIFS(Reviews!$C$2:$C$501,$A69,Reviews!$F$2:$F$501,"Yes")/(COUNTIFS(Reviews!$C$2:$C$501,$A69,Reviews!$F$2:$F$501,"Yes")+COUNTIFS(Reviews!$C$2:$C$501,$A69,Reviews!$F$2:$F$501,"No"))))</f>
        <v/>
      </c>
      <c r="C69" s="28" t="str">
        <f aca="false">IF($A69="","",IF(COUNTIFS(Reviews!$C$2:$C$501,$A69,Reviews!$G$2:$G$501,"Yes")+COUNTIFS(Reviews!$C$2:$C$501,$A69,Reviews!$G$2:$G$501,"No")=0,"",COUNTIFS(Reviews!$C$2:$C$501,$A69,Reviews!$G$2:$G$501,"Yes")/(COUNTIFS(Reviews!$C$2:$C$501,$A69,Reviews!$G$2:$G$501,"Yes")+COUNTIFS(Reviews!$C$2:$C$501,$A69,Reviews!$G$2:$G$501,"No"))))</f>
        <v/>
      </c>
      <c r="D69" s="28" t="str">
        <f aca="false">IF($A69="","",IF(COUNTIFS(Reviews!$C$2:$C$501,$A69,Reviews!$H$2:$H$501,"Yes")+COUNTIFS(Reviews!$C$2:$C$501,$A69,Reviews!$H$2:$H$501,"No")=0,"",COUNTIFS(Reviews!$C$2:$C$501,$A69,Reviews!$H$2:$H$501,"Yes")/(COUNTIFS(Reviews!$C$2:$C$501,$A69,Reviews!$H$2:$H$501,"Yes")+COUNTIFS(Reviews!$C$2:$C$501,$A69,Reviews!$H$2:$H$501,"No"))))</f>
        <v/>
      </c>
      <c r="E69" s="28" t="str">
        <f aca="false">IF($A69="","",IF(COUNTIFS(Reviews!$C$2:$C$501,$A69,Reviews!$I$2:$I$501,"Yes")+COUNTIFS(Reviews!$C$2:$C$501,$A69,Reviews!$I$2:$I$501,"No")=0,"",COUNTIFS(Reviews!$C$2:$C$501,$A69,Reviews!$I$2:$I$501,"Yes")/(COUNTIFS(Reviews!$C$2:$C$501,$A69,Reviews!$I$2:$I$501,"Yes")+COUNTIFS(Reviews!$C$2:$C$501,$A69,Reviews!$I$2:$I$501,"No"))))</f>
        <v/>
      </c>
      <c r="F69" s="28" t="str">
        <f aca="false">IF($A69="","",IF(COUNTIFS(Reviews!$C$2:$C$501,$A69,Reviews!$J$2:$J$501,"Yes")+COUNTIFS(Reviews!$C$2:$C$501,$A69,Reviews!$J$2:$J$501,"No")=0,"",COUNTIFS(Reviews!$C$2:$C$501,$A69,Reviews!$J$2:$J$501,"Yes")/(COUNTIFS(Reviews!$C$2:$C$501,$A69,Reviews!$J$2:$J$501,"Yes")+COUNTIFS(Reviews!$C$2:$C$501,$A69,Reviews!$J$2:$J$501,"No"))))</f>
        <v/>
      </c>
      <c r="G69" s="28" t="str">
        <f aca="false">IF($A69="","",IF(COUNTIFS(Reviews!$C$2:$C$501,$A69,Reviews!$L$2:$L$501,"Yes")+COUNTIFS(Reviews!$C$2:$C$501,$A69,Reviews!$L$2:$L$501,"No")=0,"",COUNTIFS(Reviews!$C$2:$C$501,$A69,Reviews!$L$2:$L$501,"Yes")/(COUNTIFS(Reviews!$C$2:$C$501,$A69,Reviews!$L$2:$L$501,"Yes")+COUNTIFS(Reviews!$C$2:$C$501,$A69,Reviews!$L$2:$L$501,"No"))))</f>
        <v/>
      </c>
      <c r="H69" s="28" t="str">
        <f aca="false">IF($A69="","",IF(COUNTIFS(Reviews!$C$2:$C$501,$A69,Reviews!$M$2:$M$501,"Yes")+COUNTIFS(Reviews!$C$2:$C$501,$A69,Reviews!$M$2:$M$501,"No")=0,"",COUNTIFS(Reviews!$C$2:$C$501,$A69,Reviews!$M$2:$M$501,"Yes")/(COUNTIFS(Reviews!$C$2:$C$501,$A69,Reviews!$M$2:$M$501,"Yes")+COUNTIFS(Reviews!$C$2:$C$501,$A69,Reviews!$M$2:$M$501,"No"))))</f>
        <v/>
      </c>
      <c r="I69" s="28" t="str">
        <f aca="false">IF($A69="","",IF(COUNTIFS(Reviews!$C$2:$C$501,$A69,Reviews!$N$2:$N$501,"Yes")+COUNTIFS(Reviews!$C$2:$C$501,$A69,Reviews!$N$2:$N$501,"No")=0,"",COUNTIFS(Reviews!$C$2:$C$501,$A69,Reviews!$N$2:$N$501,"Yes")/(COUNTIFS(Reviews!$C$2:$C$501,$A69,Reviews!$N$2:$N$501,"Yes")+COUNTIFS(Reviews!$C$2:$C$501,$A69,Reviews!$N$2:$N$501,"No"))))</f>
        <v/>
      </c>
      <c r="J69" s="28" t="str">
        <f aca="false">IF($A69="","",IF(COUNTIFS(Reviews!$C$2:$C$501,$A69,Reviews!$O$2:$O$501,"Yes")+COUNTIFS(Reviews!$C$2:$C$501,$A69,Reviews!$O$2:$O$501,"No")=0,"",COUNTIFS(Reviews!$C$2:$C$501,$A69,Reviews!$O$2:$O$501,"Yes")/(COUNTIFS(Reviews!$C$2:$C$501,$A69,Reviews!$O$2:$O$501,"Yes")+COUNTIFS(Reviews!$C$2:$C$501,$A69,Reviews!$O$2:$O$501,"No"))))</f>
        <v/>
      </c>
      <c r="K69" s="28" t="str">
        <f aca="false">IF($A69="","",IF(COUNTIFS(Reviews!$C$2:$C$501,$A69,Reviews!$P$2:$P$501,"Yes")+COUNTIFS(Reviews!$C$2:$C$501,$A69,Reviews!$P$2:$P$501,"No")=0,"",COUNTIFS(Reviews!$C$2:$C$501,$A69,Reviews!$P$2:$P$501,"Yes")/(COUNTIFS(Reviews!$C$2:$C$501,$A69,Reviews!$P$2:$P$501,"Yes")+COUNTIFS(Reviews!$C$2:$C$501,$A69,Reviews!$P$2:$P$501,"No"))))</f>
        <v/>
      </c>
      <c r="L69" s="28" t="str">
        <f aca="false">IF($A69="","",IF(COUNTIFS(Reviews!$C$2:$C$501,$A69,Reviews!$Q$2:$Q$501,"Yes")+COUNTIFS(Reviews!$C$2:$C$501,$A69,Reviews!$Q$2:$Q$501,"No")=0,"",COUNTIFS(Reviews!$C$2:$C$501,$A69,Reviews!$Q$2:$Q$501,"Yes")/(COUNTIFS(Reviews!$C$2:$C$501,$A69,Reviews!$Q$2:$Q$501,"Yes")+COUNTIFS(Reviews!$C$2:$C$501,$A69,Reviews!$Q$2:$Q$501,"No"))))</f>
        <v/>
      </c>
      <c r="M69" s="28" t="str">
        <f aca="false">IF($A69="","",IF(COUNTIFS(Reviews!$C$2:$C$501,$A69,Reviews!$S$2:$S$501,"Yes")+COUNTIFS(Reviews!$C$2:$C$501,$A69,Reviews!$S$2:$S$501,"No")=0,"",COUNTIFS(Reviews!$C$2:$C$501,$A69,Reviews!$S$2:$S$501,"Yes")/(COUNTIFS(Reviews!$C$2:$C$501,$A69,Reviews!$S$2:$S$501,"Yes")+COUNTIFS(Reviews!$C$2:$C$501,$A69,Reviews!$S$2:$S$501,"No"))))</f>
        <v/>
      </c>
      <c r="N69" s="28" t="str">
        <f aca="false">IF($A69="","",IF(COUNTIFS(Reviews!$C$2:$C$501,$A69,Reviews!$T$2:$T$501,"Yes")+COUNTIFS(Reviews!$C$2:$C$501,$A69,Reviews!$T$2:$T$501,"No")=0,"",COUNTIFS(Reviews!$C$2:$C$501,$A69,Reviews!$T$2:$T$501,"Yes")/(COUNTIFS(Reviews!$C$2:$C$501,$A69,Reviews!$T$2:$T$501,"Yes")+COUNTIFS(Reviews!$C$2:$C$501,$A69,Reviews!$T$2:$T$501,"No"))))</f>
        <v/>
      </c>
      <c r="O69" s="28" t="str">
        <f aca="false">IF($A69="","",IF(COUNTIFS(Reviews!$C$2:$C$501,$A69,Reviews!$U$2:$U$501,"Yes")+COUNTIFS(Reviews!$C$2:$C$501,$A69,Reviews!$U$2:$U$501,"No")=0,"",COUNTIFS(Reviews!$C$2:$C$501,$A69,Reviews!$U$2:$U$501,"Yes")/(COUNTIFS(Reviews!$C$2:$C$501,$A69,Reviews!$U$2:$U$501,"Yes")+COUNTIFS(Reviews!$C$2:$C$501,$A69,Reviews!$U$2:$U$501,"No"))))</f>
        <v/>
      </c>
      <c r="P69" s="28" t="str">
        <f aca="false">IF($A69="","",IF(COUNTIFS(Reviews!$C$2:$C$501,$A69,Reviews!$V$2:$V$501,"Yes")+COUNTIFS(Reviews!$C$2:$C$501,$A69,Reviews!$V$2:$V$501,"No")=0,"",COUNTIFS(Reviews!$C$2:$C$501,$A69,Reviews!$V$2:$V$501,"Yes")/(COUNTIFS(Reviews!$C$2:$C$501,$A69,Reviews!$V$2:$V$501,"Yes")+COUNTIFS(Reviews!$C$2:$C$501,$A69,Reviews!$V$2:$V$501,"No"))))</f>
        <v/>
      </c>
    </row>
    <row r="70" customFormat="false" ht="15" hidden="false" customHeight="false" outlineLevel="0" collapsed="false">
      <c r="A70" s="10" t="str">
        <f aca="false">A26</f>
        <v/>
      </c>
      <c r="B70" s="28" t="str">
        <f aca="false">IF($A70="","",IF(COUNTIFS(Reviews!$C$2:$C$501,$A70,Reviews!$F$2:$F$501,"Yes")+COUNTIFS(Reviews!$C$2:$C$501,$A70,Reviews!$F$2:$F$501,"No")=0,"",COUNTIFS(Reviews!$C$2:$C$501,$A70,Reviews!$F$2:$F$501,"Yes")/(COUNTIFS(Reviews!$C$2:$C$501,$A70,Reviews!$F$2:$F$501,"Yes")+COUNTIFS(Reviews!$C$2:$C$501,$A70,Reviews!$F$2:$F$501,"No"))))</f>
        <v/>
      </c>
      <c r="C70" s="28" t="str">
        <f aca="false">IF($A70="","",IF(COUNTIFS(Reviews!$C$2:$C$501,$A70,Reviews!$G$2:$G$501,"Yes")+COUNTIFS(Reviews!$C$2:$C$501,$A70,Reviews!$G$2:$G$501,"No")=0,"",COUNTIFS(Reviews!$C$2:$C$501,$A70,Reviews!$G$2:$G$501,"Yes")/(COUNTIFS(Reviews!$C$2:$C$501,$A70,Reviews!$G$2:$G$501,"Yes")+COUNTIFS(Reviews!$C$2:$C$501,$A70,Reviews!$G$2:$G$501,"No"))))</f>
        <v/>
      </c>
      <c r="D70" s="28" t="str">
        <f aca="false">IF($A70="","",IF(COUNTIFS(Reviews!$C$2:$C$501,$A70,Reviews!$H$2:$H$501,"Yes")+COUNTIFS(Reviews!$C$2:$C$501,$A70,Reviews!$H$2:$H$501,"No")=0,"",COUNTIFS(Reviews!$C$2:$C$501,$A70,Reviews!$H$2:$H$501,"Yes")/(COUNTIFS(Reviews!$C$2:$C$501,$A70,Reviews!$H$2:$H$501,"Yes")+COUNTIFS(Reviews!$C$2:$C$501,$A70,Reviews!$H$2:$H$501,"No"))))</f>
        <v/>
      </c>
      <c r="E70" s="28" t="str">
        <f aca="false">IF($A70="","",IF(COUNTIFS(Reviews!$C$2:$C$501,$A70,Reviews!$I$2:$I$501,"Yes")+COUNTIFS(Reviews!$C$2:$C$501,$A70,Reviews!$I$2:$I$501,"No")=0,"",COUNTIFS(Reviews!$C$2:$C$501,$A70,Reviews!$I$2:$I$501,"Yes")/(COUNTIFS(Reviews!$C$2:$C$501,$A70,Reviews!$I$2:$I$501,"Yes")+COUNTIFS(Reviews!$C$2:$C$501,$A70,Reviews!$I$2:$I$501,"No"))))</f>
        <v/>
      </c>
      <c r="F70" s="28" t="str">
        <f aca="false">IF($A70="","",IF(COUNTIFS(Reviews!$C$2:$C$501,$A70,Reviews!$J$2:$J$501,"Yes")+COUNTIFS(Reviews!$C$2:$C$501,$A70,Reviews!$J$2:$J$501,"No")=0,"",COUNTIFS(Reviews!$C$2:$C$501,$A70,Reviews!$J$2:$J$501,"Yes")/(COUNTIFS(Reviews!$C$2:$C$501,$A70,Reviews!$J$2:$J$501,"Yes")+COUNTIFS(Reviews!$C$2:$C$501,$A70,Reviews!$J$2:$J$501,"No"))))</f>
        <v/>
      </c>
      <c r="G70" s="28" t="str">
        <f aca="false">IF($A70="","",IF(COUNTIFS(Reviews!$C$2:$C$501,$A70,Reviews!$L$2:$L$501,"Yes")+COUNTIFS(Reviews!$C$2:$C$501,$A70,Reviews!$L$2:$L$501,"No")=0,"",COUNTIFS(Reviews!$C$2:$C$501,$A70,Reviews!$L$2:$L$501,"Yes")/(COUNTIFS(Reviews!$C$2:$C$501,$A70,Reviews!$L$2:$L$501,"Yes")+COUNTIFS(Reviews!$C$2:$C$501,$A70,Reviews!$L$2:$L$501,"No"))))</f>
        <v/>
      </c>
      <c r="H70" s="28" t="str">
        <f aca="false">IF($A70="","",IF(COUNTIFS(Reviews!$C$2:$C$501,$A70,Reviews!$M$2:$M$501,"Yes")+COUNTIFS(Reviews!$C$2:$C$501,$A70,Reviews!$M$2:$M$501,"No")=0,"",COUNTIFS(Reviews!$C$2:$C$501,$A70,Reviews!$M$2:$M$501,"Yes")/(COUNTIFS(Reviews!$C$2:$C$501,$A70,Reviews!$M$2:$M$501,"Yes")+COUNTIFS(Reviews!$C$2:$C$501,$A70,Reviews!$M$2:$M$501,"No"))))</f>
        <v/>
      </c>
      <c r="I70" s="28" t="str">
        <f aca="false">IF($A70="","",IF(COUNTIFS(Reviews!$C$2:$C$501,$A70,Reviews!$N$2:$N$501,"Yes")+COUNTIFS(Reviews!$C$2:$C$501,$A70,Reviews!$N$2:$N$501,"No")=0,"",COUNTIFS(Reviews!$C$2:$C$501,$A70,Reviews!$N$2:$N$501,"Yes")/(COUNTIFS(Reviews!$C$2:$C$501,$A70,Reviews!$N$2:$N$501,"Yes")+COUNTIFS(Reviews!$C$2:$C$501,$A70,Reviews!$N$2:$N$501,"No"))))</f>
        <v/>
      </c>
      <c r="J70" s="28" t="str">
        <f aca="false">IF($A70="","",IF(COUNTIFS(Reviews!$C$2:$C$501,$A70,Reviews!$O$2:$O$501,"Yes")+COUNTIFS(Reviews!$C$2:$C$501,$A70,Reviews!$O$2:$O$501,"No")=0,"",COUNTIFS(Reviews!$C$2:$C$501,$A70,Reviews!$O$2:$O$501,"Yes")/(COUNTIFS(Reviews!$C$2:$C$501,$A70,Reviews!$O$2:$O$501,"Yes")+COUNTIFS(Reviews!$C$2:$C$501,$A70,Reviews!$O$2:$O$501,"No"))))</f>
        <v/>
      </c>
      <c r="K70" s="28" t="str">
        <f aca="false">IF($A70="","",IF(COUNTIFS(Reviews!$C$2:$C$501,$A70,Reviews!$P$2:$P$501,"Yes")+COUNTIFS(Reviews!$C$2:$C$501,$A70,Reviews!$P$2:$P$501,"No")=0,"",COUNTIFS(Reviews!$C$2:$C$501,$A70,Reviews!$P$2:$P$501,"Yes")/(COUNTIFS(Reviews!$C$2:$C$501,$A70,Reviews!$P$2:$P$501,"Yes")+COUNTIFS(Reviews!$C$2:$C$501,$A70,Reviews!$P$2:$P$501,"No"))))</f>
        <v/>
      </c>
      <c r="L70" s="28" t="str">
        <f aca="false">IF($A70="","",IF(COUNTIFS(Reviews!$C$2:$C$501,$A70,Reviews!$Q$2:$Q$501,"Yes")+COUNTIFS(Reviews!$C$2:$C$501,$A70,Reviews!$Q$2:$Q$501,"No")=0,"",COUNTIFS(Reviews!$C$2:$C$501,$A70,Reviews!$Q$2:$Q$501,"Yes")/(COUNTIFS(Reviews!$C$2:$C$501,$A70,Reviews!$Q$2:$Q$501,"Yes")+COUNTIFS(Reviews!$C$2:$C$501,$A70,Reviews!$Q$2:$Q$501,"No"))))</f>
        <v/>
      </c>
      <c r="M70" s="28" t="str">
        <f aca="false">IF($A70="","",IF(COUNTIFS(Reviews!$C$2:$C$501,$A70,Reviews!$S$2:$S$501,"Yes")+COUNTIFS(Reviews!$C$2:$C$501,$A70,Reviews!$S$2:$S$501,"No")=0,"",COUNTIFS(Reviews!$C$2:$C$501,$A70,Reviews!$S$2:$S$501,"Yes")/(COUNTIFS(Reviews!$C$2:$C$501,$A70,Reviews!$S$2:$S$501,"Yes")+COUNTIFS(Reviews!$C$2:$C$501,$A70,Reviews!$S$2:$S$501,"No"))))</f>
        <v/>
      </c>
      <c r="N70" s="28" t="str">
        <f aca="false">IF($A70="","",IF(COUNTIFS(Reviews!$C$2:$C$501,$A70,Reviews!$T$2:$T$501,"Yes")+COUNTIFS(Reviews!$C$2:$C$501,$A70,Reviews!$T$2:$T$501,"No")=0,"",COUNTIFS(Reviews!$C$2:$C$501,$A70,Reviews!$T$2:$T$501,"Yes")/(COUNTIFS(Reviews!$C$2:$C$501,$A70,Reviews!$T$2:$T$501,"Yes")+COUNTIFS(Reviews!$C$2:$C$501,$A70,Reviews!$T$2:$T$501,"No"))))</f>
        <v/>
      </c>
      <c r="O70" s="28" t="str">
        <f aca="false">IF($A70="","",IF(COUNTIFS(Reviews!$C$2:$C$501,$A70,Reviews!$U$2:$U$501,"Yes")+COUNTIFS(Reviews!$C$2:$C$501,$A70,Reviews!$U$2:$U$501,"No")=0,"",COUNTIFS(Reviews!$C$2:$C$501,$A70,Reviews!$U$2:$U$501,"Yes")/(COUNTIFS(Reviews!$C$2:$C$501,$A70,Reviews!$U$2:$U$501,"Yes")+COUNTIFS(Reviews!$C$2:$C$501,$A70,Reviews!$U$2:$U$501,"No"))))</f>
        <v/>
      </c>
      <c r="P70" s="28" t="str">
        <f aca="false">IF($A70="","",IF(COUNTIFS(Reviews!$C$2:$C$501,$A70,Reviews!$V$2:$V$501,"Yes")+COUNTIFS(Reviews!$C$2:$C$501,$A70,Reviews!$V$2:$V$501,"No")=0,"",COUNTIFS(Reviews!$C$2:$C$501,$A70,Reviews!$V$2:$V$501,"Yes")/(COUNTIFS(Reviews!$C$2:$C$501,$A70,Reviews!$V$2:$V$501,"Yes")+COUNTIFS(Reviews!$C$2:$C$501,$A70,Reviews!$V$2:$V$501,"No"))))</f>
        <v/>
      </c>
    </row>
    <row r="71" customFormat="false" ht="15" hidden="false" customHeight="false" outlineLevel="0" collapsed="false">
      <c r="A71" s="10" t="str">
        <f aca="false">A27</f>
        <v/>
      </c>
      <c r="B71" s="28" t="str">
        <f aca="false">IF($A71="","",IF(COUNTIFS(Reviews!$C$2:$C$501,$A71,Reviews!$F$2:$F$501,"Yes")+COUNTIFS(Reviews!$C$2:$C$501,$A71,Reviews!$F$2:$F$501,"No")=0,"",COUNTIFS(Reviews!$C$2:$C$501,$A71,Reviews!$F$2:$F$501,"Yes")/(COUNTIFS(Reviews!$C$2:$C$501,$A71,Reviews!$F$2:$F$501,"Yes")+COUNTIFS(Reviews!$C$2:$C$501,$A71,Reviews!$F$2:$F$501,"No"))))</f>
        <v/>
      </c>
      <c r="C71" s="28" t="str">
        <f aca="false">IF($A71="","",IF(COUNTIFS(Reviews!$C$2:$C$501,$A71,Reviews!$G$2:$G$501,"Yes")+COUNTIFS(Reviews!$C$2:$C$501,$A71,Reviews!$G$2:$G$501,"No")=0,"",COUNTIFS(Reviews!$C$2:$C$501,$A71,Reviews!$G$2:$G$501,"Yes")/(COUNTIFS(Reviews!$C$2:$C$501,$A71,Reviews!$G$2:$G$501,"Yes")+COUNTIFS(Reviews!$C$2:$C$501,$A71,Reviews!$G$2:$G$501,"No"))))</f>
        <v/>
      </c>
      <c r="D71" s="28" t="str">
        <f aca="false">IF($A71="","",IF(COUNTIFS(Reviews!$C$2:$C$501,$A71,Reviews!$H$2:$H$501,"Yes")+COUNTIFS(Reviews!$C$2:$C$501,$A71,Reviews!$H$2:$H$501,"No")=0,"",COUNTIFS(Reviews!$C$2:$C$501,$A71,Reviews!$H$2:$H$501,"Yes")/(COUNTIFS(Reviews!$C$2:$C$501,$A71,Reviews!$H$2:$H$501,"Yes")+COUNTIFS(Reviews!$C$2:$C$501,$A71,Reviews!$H$2:$H$501,"No"))))</f>
        <v/>
      </c>
      <c r="E71" s="28" t="str">
        <f aca="false">IF($A71="","",IF(COUNTIFS(Reviews!$C$2:$C$501,$A71,Reviews!$I$2:$I$501,"Yes")+COUNTIFS(Reviews!$C$2:$C$501,$A71,Reviews!$I$2:$I$501,"No")=0,"",COUNTIFS(Reviews!$C$2:$C$501,$A71,Reviews!$I$2:$I$501,"Yes")/(COUNTIFS(Reviews!$C$2:$C$501,$A71,Reviews!$I$2:$I$501,"Yes")+COUNTIFS(Reviews!$C$2:$C$501,$A71,Reviews!$I$2:$I$501,"No"))))</f>
        <v/>
      </c>
      <c r="F71" s="28" t="str">
        <f aca="false">IF($A71="","",IF(COUNTIFS(Reviews!$C$2:$C$501,$A71,Reviews!$J$2:$J$501,"Yes")+COUNTIFS(Reviews!$C$2:$C$501,$A71,Reviews!$J$2:$J$501,"No")=0,"",COUNTIFS(Reviews!$C$2:$C$501,$A71,Reviews!$J$2:$J$501,"Yes")/(COUNTIFS(Reviews!$C$2:$C$501,$A71,Reviews!$J$2:$J$501,"Yes")+COUNTIFS(Reviews!$C$2:$C$501,$A71,Reviews!$J$2:$J$501,"No"))))</f>
        <v/>
      </c>
      <c r="G71" s="28" t="str">
        <f aca="false">IF($A71="","",IF(COUNTIFS(Reviews!$C$2:$C$501,$A71,Reviews!$L$2:$L$501,"Yes")+COUNTIFS(Reviews!$C$2:$C$501,$A71,Reviews!$L$2:$L$501,"No")=0,"",COUNTIFS(Reviews!$C$2:$C$501,$A71,Reviews!$L$2:$L$501,"Yes")/(COUNTIFS(Reviews!$C$2:$C$501,$A71,Reviews!$L$2:$L$501,"Yes")+COUNTIFS(Reviews!$C$2:$C$501,$A71,Reviews!$L$2:$L$501,"No"))))</f>
        <v/>
      </c>
      <c r="H71" s="28" t="str">
        <f aca="false">IF($A71="","",IF(COUNTIFS(Reviews!$C$2:$C$501,$A71,Reviews!$M$2:$M$501,"Yes")+COUNTIFS(Reviews!$C$2:$C$501,$A71,Reviews!$M$2:$M$501,"No")=0,"",COUNTIFS(Reviews!$C$2:$C$501,$A71,Reviews!$M$2:$M$501,"Yes")/(COUNTIFS(Reviews!$C$2:$C$501,$A71,Reviews!$M$2:$M$501,"Yes")+COUNTIFS(Reviews!$C$2:$C$501,$A71,Reviews!$M$2:$M$501,"No"))))</f>
        <v/>
      </c>
      <c r="I71" s="28" t="str">
        <f aca="false">IF($A71="","",IF(COUNTIFS(Reviews!$C$2:$C$501,$A71,Reviews!$N$2:$N$501,"Yes")+COUNTIFS(Reviews!$C$2:$C$501,$A71,Reviews!$N$2:$N$501,"No")=0,"",COUNTIFS(Reviews!$C$2:$C$501,$A71,Reviews!$N$2:$N$501,"Yes")/(COUNTIFS(Reviews!$C$2:$C$501,$A71,Reviews!$N$2:$N$501,"Yes")+COUNTIFS(Reviews!$C$2:$C$501,$A71,Reviews!$N$2:$N$501,"No"))))</f>
        <v/>
      </c>
      <c r="J71" s="28" t="str">
        <f aca="false">IF($A71="","",IF(COUNTIFS(Reviews!$C$2:$C$501,$A71,Reviews!$O$2:$O$501,"Yes")+COUNTIFS(Reviews!$C$2:$C$501,$A71,Reviews!$O$2:$O$501,"No")=0,"",COUNTIFS(Reviews!$C$2:$C$501,$A71,Reviews!$O$2:$O$501,"Yes")/(COUNTIFS(Reviews!$C$2:$C$501,$A71,Reviews!$O$2:$O$501,"Yes")+COUNTIFS(Reviews!$C$2:$C$501,$A71,Reviews!$O$2:$O$501,"No"))))</f>
        <v/>
      </c>
      <c r="K71" s="28" t="str">
        <f aca="false">IF($A71="","",IF(COUNTIFS(Reviews!$C$2:$C$501,$A71,Reviews!$P$2:$P$501,"Yes")+COUNTIFS(Reviews!$C$2:$C$501,$A71,Reviews!$P$2:$P$501,"No")=0,"",COUNTIFS(Reviews!$C$2:$C$501,$A71,Reviews!$P$2:$P$501,"Yes")/(COUNTIFS(Reviews!$C$2:$C$501,$A71,Reviews!$P$2:$P$501,"Yes")+COUNTIFS(Reviews!$C$2:$C$501,$A71,Reviews!$P$2:$P$501,"No"))))</f>
        <v/>
      </c>
      <c r="L71" s="28" t="str">
        <f aca="false">IF($A71="","",IF(COUNTIFS(Reviews!$C$2:$C$501,$A71,Reviews!$Q$2:$Q$501,"Yes")+COUNTIFS(Reviews!$C$2:$C$501,$A71,Reviews!$Q$2:$Q$501,"No")=0,"",COUNTIFS(Reviews!$C$2:$C$501,$A71,Reviews!$Q$2:$Q$501,"Yes")/(COUNTIFS(Reviews!$C$2:$C$501,$A71,Reviews!$Q$2:$Q$501,"Yes")+COUNTIFS(Reviews!$C$2:$C$501,$A71,Reviews!$Q$2:$Q$501,"No"))))</f>
        <v/>
      </c>
      <c r="M71" s="28" t="str">
        <f aca="false">IF($A71="","",IF(COUNTIFS(Reviews!$C$2:$C$501,$A71,Reviews!$S$2:$S$501,"Yes")+COUNTIFS(Reviews!$C$2:$C$501,$A71,Reviews!$S$2:$S$501,"No")=0,"",COUNTIFS(Reviews!$C$2:$C$501,$A71,Reviews!$S$2:$S$501,"Yes")/(COUNTIFS(Reviews!$C$2:$C$501,$A71,Reviews!$S$2:$S$501,"Yes")+COUNTIFS(Reviews!$C$2:$C$501,$A71,Reviews!$S$2:$S$501,"No"))))</f>
        <v/>
      </c>
      <c r="N71" s="28" t="str">
        <f aca="false">IF($A71="","",IF(COUNTIFS(Reviews!$C$2:$C$501,$A71,Reviews!$T$2:$T$501,"Yes")+COUNTIFS(Reviews!$C$2:$C$501,$A71,Reviews!$T$2:$T$501,"No")=0,"",COUNTIFS(Reviews!$C$2:$C$501,$A71,Reviews!$T$2:$T$501,"Yes")/(COUNTIFS(Reviews!$C$2:$C$501,$A71,Reviews!$T$2:$T$501,"Yes")+COUNTIFS(Reviews!$C$2:$C$501,$A71,Reviews!$T$2:$T$501,"No"))))</f>
        <v/>
      </c>
      <c r="O71" s="28" t="str">
        <f aca="false">IF($A71="","",IF(COUNTIFS(Reviews!$C$2:$C$501,$A71,Reviews!$U$2:$U$501,"Yes")+COUNTIFS(Reviews!$C$2:$C$501,$A71,Reviews!$U$2:$U$501,"No")=0,"",COUNTIFS(Reviews!$C$2:$C$501,$A71,Reviews!$U$2:$U$501,"Yes")/(COUNTIFS(Reviews!$C$2:$C$501,$A71,Reviews!$U$2:$U$501,"Yes")+COUNTIFS(Reviews!$C$2:$C$501,$A71,Reviews!$U$2:$U$501,"No"))))</f>
        <v/>
      </c>
      <c r="P71" s="28" t="str">
        <f aca="false">IF($A71="","",IF(COUNTIFS(Reviews!$C$2:$C$501,$A71,Reviews!$V$2:$V$501,"Yes")+COUNTIFS(Reviews!$C$2:$C$501,$A71,Reviews!$V$2:$V$501,"No")=0,"",COUNTIFS(Reviews!$C$2:$C$501,$A71,Reviews!$V$2:$V$501,"Yes")/(COUNTIFS(Reviews!$C$2:$C$501,$A71,Reviews!$V$2:$V$501,"Yes")+COUNTIFS(Reviews!$C$2:$C$501,$A71,Reviews!$V$2:$V$501,"No"))))</f>
        <v/>
      </c>
    </row>
    <row r="72" customFormat="false" ht="15" hidden="false" customHeight="false" outlineLevel="0" collapsed="false">
      <c r="A72" s="10" t="str">
        <f aca="false">A28</f>
        <v/>
      </c>
      <c r="B72" s="28" t="str">
        <f aca="false">IF($A72="","",IF(COUNTIFS(Reviews!$C$2:$C$501,$A72,Reviews!$F$2:$F$501,"Yes")+COUNTIFS(Reviews!$C$2:$C$501,$A72,Reviews!$F$2:$F$501,"No")=0,"",COUNTIFS(Reviews!$C$2:$C$501,$A72,Reviews!$F$2:$F$501,"Yes")/(COUNTIFS(Reviews!$C$2:$C$501,$A72,Reviews!$F$2:$F$501,"Yes")+COUNTIFS(Reviews!$C$2:$C$501,$A72,Reviews!$F$2:$F$501,"No"))))</f>
        <v/>
      </c>
      <c r="C72" s="28" t="str">
        <f aca="false">IF($A72="","",IF(COUNTIFS(Reviews!$C$2:$C$501,$A72,Reviews!$G$2:$G$501,"Yes")+COUNTIFS(Reviews!$C$2:$C$501,$A72,Reviews!$G$2:$G$501,"No")=0,"",COUNTIFS(Reviews!$C$2:$C$501,$A72,Reviews!$G$2:$G$501,"Yes")/(COUNTIFS(Reviews!$C$2:$C$501,$A72,Reviews!$G$2:$G$501,"Yes")+COUNTIFS(Reviews!$C$2:$C$501,$A72,Reviews!$G$2:$G$501,"No"))))</f>
        <v/>
      </c>
      <c r="D72" s="28" t="str">
        <f aca="false">IF($A72="","",IF(COUNTIFS(Reviews!$C$2:$C$501,$A72,Reviews!$H$2:$H$501,"Yes")+COUNTIFS(Reviews!$C$2:$C$501,$A72,Reviews!$H$2:$H$501,"No")=0,"",COUNTIFS(Reviews!$C$2:$C$501,$A72,Reviews!$H$2:$H$501,"Yes")/(COUNTIFS(Reviews!$C$2:$C$501,$A72,Reviews!$H$2:$H$501,"Yes")+COUNTIFS(Reviews!$C$2:$C$501,$A72,Reviews!$H$2:$H$501,"No"))))</f>
        <v/>
      </c>
      <c r="E72" s="28" t="str">
        <f aca="false">IF($A72="","",IF(COUNTIFS(Reviews!$C$2:$C$501,$A72,Reviews!$I$2:$I$501,"Yes")+COUNTIFS(Reviews!$C$2:$C$501,$A72,Reviews!$I$2:$I$501,"No")=0,"",COUNTIFS(Reviews!$C$2:$C$501,$A72,Reviews!$I$2:$I$501,"Yes")/(COUNTIFS(Reviews!$C$2:$C$501,$A72,Reviews!$I$2:$I$501,"Yes")+COUNTIFS(Reviews!$C$2:$C$501,$A72,Reviews!$I$2:$I$501,"No"))))</f>
        <v/>
      </c>
      <c r="F72" s="28" t="str">
        <f aca="false">IF($A72="","",IF(COUNTIFS(Reviews!$C$2:$C$501,$A72,Reviews!$J$2:$J$501,"Yes")+COUNTIFS(Reviews!$C$2:$C$501,$A72,Reviews!$J$2:$J$501,"No")=0,"",COUNTIFS(Reviews!$C$2:$C$501,$A72,Reviews!$J$2:$J$501,"Yes")/(COUNTIFS(Reviews!$C$2:$C$501,$A72,Reviews!$J$2:$J$501,"Yes")+COUNTIFS(Reviews!$C$2:$C$501,$A72,Reviews!$J$2:$J$501,"No"))))</f>
        <v/>
      </c>
      <c r="G72" s="28" t="str">
        <f aca="false">IF($A72="","",IF(COUNTIFS(Reviews!$C$2:$C$501,$A72,Reviews!$L$2:$L$501,"Yes")+COUNTIFS(Reviews!$C$2:$C$501,$A72,Reviews!$L$2:$L$501,"No")=0,"",COUNTIFS(Reviews!$C$2:$C$501,$A72,Reviews!$L$2:$L$501,"Yes")/(COUNTIFS(Reviews!$C$2:$C$501,$A72,Reviews!$L$2:$L$501,"Yes")+COUNTIFS(Reviews!$C$2:$C$501,$A72,Reviews!$L$2:$L$501,"No"))))</f>
        <v/>
      </c>
      <c r="H72" s="28" t="str">
        <f aca="false">IF($A72="","",IF(COUNTIFS(Reviews!$C$2:$C$501,$A72,Reviews!$M$2:$M$501,"Yes")+COUNTIFS(Reviews!$C$2:$C$501,$A72,Reviews!$M$2:$M$501,"No")=0,"",COUNTIFS(Reviews!$C$2:$C$501,$A72,Reviews!$M$2:$M$501,"Yes")/(COUNTIFS(Reviews!$C$2:$C$501,$A72,Reviews!$M$2:$M$501,"Yes")+COUNTIFS(Reviews!$C$2:$C$501,$A72,Reviews!$M$2:$M$501,"No"))))</f>
        <v/>
      </c>
      <c r="I72" s="28" t="str">
        <f aca="false">IF($A72="","",IF(COUNTIFS(Reviews!$C$2:$C$501,$A72,Reviews!$N$2:$N$501,"Yes")+COUNTIFS(Reviews!$C$2:$C$501,$A72,Reviews!$N$2:$N$501,"No")=0,"",COUNTIFS(Reviews!$C$2:$C$501,$A72,Reviews!$N$2:$N$501,"Yes")/(COUNTIFS(Reviews!$C$2:$C$501,$A72,Reviews!$N$2:$N$501,"Yes")+COUNTIFS(Reviews!$C$2:$C$501,$A72,Reviews!$N$2:$N$501,"No"))))</f>
        <v/>
      </c>
      <c r="J72" s="28" t="str">
        <f aca="false">IF($A72="","",IF(COUNTIFS(Reviews!$C$2:$C$501,$A72,Reviews!$O$2:$O$501,"Yes")+COUNTIFS(Reviews!$C$2:$C$501,$A72,Reviews!$O$2:$O$501,"No")=0,"",COUNTIFS(Reviews!$C$2:$C$501,$A72,Reviews!$O$2:$O$501,"Yes")/(COUNTIFS(Reviews!$C$2:$C$501,$A72,Reviews!$O$2:$O$501,"Yes")+COUNTIFS(Reviews!$C$2:$C$501,$A72,Reviews!$O$2:$O$501,"No"))))</f>
        <v/>
      </c>
      <c r="K72" s="28" t="str">
        <f aca="false">IF($A72="","",IF(COUNTIFS(Reviews!$C$2:$C$501,$A72,Reviews!$P$2:$P$501,"Yes")+COUNTIFS(Reviews!$C$2:$C$501,$A72,Reviews!$P$2:$P$501,"No")=0,"",COUNTIFS(Reviews!$C$2:$C$501,$A72,Reviews!$P$2:$P$501,"Yes")/(COUNTIFS(Reviews!$C$2:$C$501,$A72,Reviews!$P$2:$P$501,"Yes")+COUNTIFS(Reviews!$C$2:$C$501,$A72,Reviews!$P$2:$P$501,"No"))))</f>
        <v/>
      </c>
      <c r="L72" s="28" t="str">
        <f aca="false">IF($A72="","",IF(COUNTIFS(Reviews!$C$2:$C$501,$A72,Reviews!$Q$2:$Q$501,"Yes")+COUNTIFS(Reviews!$C$2:$C$501,$A72,Reviews!$Q$2:$Q$501,"No")=0,"",COUNTIFS(Reviews!$C$2:$C$501,$A72,Reviews!$Q$2:$Q$501,"Yes")/(COUNTIFS(Reviews!$C$2:$C$501,$A72,Reviews!$Q$2:$Q$501,"Yes")+COUNTIFS(Reviews!$C$2:$C$501,$A72,Reviews!$Q$2:$Q$501,"No"))))</f>
        <v/>
      </c>
      <c r="M72" s="28" t="str">
        <f aca="false">IF($A72="","",IF(COUNTIFS(Reviews!$C$2:$C$501,$A72,Reviews!$S$2:$S$501,"Yes")+COUNTIFS(Reviews!$C$2:$C$501,$A72,Reviews!$S$2:$S$501,"No")=0,"",COUNTIFS(Reviews!$C$2:$C$501,$A72,Reviews!$S$2:$S$501,"Yes")/(COUNTIFS(Reviews!$C$2:$C$501,$A72,Reviews!$S$2:$S$501,"Yes")+COUNTIFS(Reviews!$C$2:$C$501,$A72,Reviews!$S$2:$S$501,"No"))))</f>
        <v/>
      </c>
      <c r="N72" s="28" t="str">
        <f aca="false">IF($A72="","",IF(COUNTIFS(Reviews!$C$2:$C$501,$A72,Reviews!$T$2:$T$501,"Yes")+COUNTIFS(Reviews!$C$2:$C$501,$A72,Reviews!$T$2:$T$501,"No")=0,"",COUNTIFS(Reviews!$C$2:$C$501,$A72,Reviews!$T$2:$T$501,"Yes")/(COUNTIFS(Reviews!$C$2:$C$501,$A72,Reviews!$T$2:$T$501,"Yes")+COUNTIFS(Reviews!$C$2:$C$501,$A72,Reviews!$T$2:$T$501,"No"))))</f>
        <v/>
      </c>
      <c r="O72" s="28" t="str">
        <f aca="false">IF($A72="","",IF(COUNTIFS(Reviews!$C$2:$C$501,$A72,Reviews!$U$2:$U$501,"Yes")+COUNTIFS(Reviews!$C$2:$C$501,$A72,Reviews!$U$2:$U$501,"No")=0,"",COUNTIFS(Reviews!$C$2:$C$501,$A72,Reviews!$U$2:$U$501,"Yes")/(COUNTIFS(Reviews!$C$2:$C$501,$A72,Reviews!$U$2:$U$501,"Yes")+COUNTIFS(Reviews!$C$2:$C$501,$A72,Reviews!$U$2:$U$501,"No"))))</f>
        <v/>
      </c>
      <c r="P72" s="28" t="str">
        <f aca="false">IF($A72="","",IF(COUNTIFS(Reviews!$C$2:$C$501,$A72,Reviews!$V$2:$V$501,"Yes")+COUNTIFS(Reviews!$C$2:$C$501,$A72,Reviews!$V$2:$V$501,"No")=0,"",COUNTIFS(Reviews!$C$2:$C$501,$A72,Reviews!$V$2:$V$501,"Yes")/(COUNTIFS(Reviews!$C$2:$C$501,$A72,Reviews!$V$2:$V$501,"Yes")+COUNTIFS(Reviews!$C$2:$C$501,$A72,Reviews!$V$2:$V$501,"No"))))</f>
        <v/>
      </c>
    </row>
    <row r="73" customFormat="false" ht="15" hidden="false" customHeight="false" outlineLevel="0" collapsed="false">
      <c r="A73" s="10" t="str">
        <f aca="false">A29</f>
        <v/>
      </c>
      <c r="B73" s="28" t="str">
        <f aca="false">IF($A73="","",IF(COUNTIFS(Reviews!$C$2:$C$501,$A73,Reviews!$F$2:$F$501,"Yes")+COUNTIFS(Reviews!$C$2:$C$501,$A73,Reviews!$F$2:$F$501,"No")=0,"",COUNTIFS(Reviews!$C$2:$C$501,$A73,Reviews!$F$2:$F$501,"Yes")/(COUNTIFS(Reviews!$C$2:$C$501,$A73,Reviews!$F$2:$F$501,"Yes")+COUNTIFS(Reviews!$C$2:$C$501,$A73,Reviews!$F$2:$F$501,"No"))))</f>
        <v/>
      </c>
      <c r="C73" s="28" t="str">
        <f aca="false">IF($A73="","",IF(COUNTIFS(Reviews!$C$2:$C$501,$A73,Reviews!$G$2:$G$501,"Yes")+COUNTIFS(Reviews!$C$2:$C$501,$A73,Reviews!$G$2:$G$501,"No")=0,"",COUNTIFS(Reviews!$C$2:$C$501,$A73,Reviews!$G$2:$G$501,"Yes")/(COUNTIFS(Reviews!$C$2:$C$501,$A73,Reviews!$G$2:$G$501,"Yes")+COUNTIFS(Reviews!$C$2:$C$501,$A73,Reviews!$G$2:$G$501,"No"))))</f>
        <v/>
      </c>
      <c r="D73" s="28" t="str">
        <f aca="false">IF($A73="","",IF(COUNTIFS(Reviews!$C$2:$C$501,$A73,Reviews!$H$2:$H$501,"Yes")+COUNTIFS(Reviews!$C$2:$C$501,$A73,Reviews!$H$2:$H$501,"No")=0,"",COUNTIFS(Reviews!$C$2:$C$501,$A73,Reviews!$H$2:$H$501,"Yes")/(COUNTIFS(Reviews!$C$2:$C$501,$A73,Reviews!$H$2:$H$501,"Yes")+COUNTIFS(Reviews!$C$2:$C$501,$A73,Reviews!$H$2:$H$501,"No"))))</f>
        <v/>
      </c>
      <c r="E73" s="28" t="str">
        <f aca="false">IF($A73="","",IF(COUNTIFS(Reviews!$C$2:$C$501,$A73,Reviews!$I$2:$I$501,"Yes")+COUNTIFS(Reviews!$C$2:$C$501,$A73,Reviews!$I$2:$I$501,"No")=0,"",COUNTIFS(Reviews!$C$2:$C$501,$A73,Reviews!$I$2:$I$501,"Yes")/(COUNTIFS(Reviews!$C$2:$C$501,$A73,Reviews!$I$2:$I$501,"Yes")+COUNTIFS(Reviews!$C$2:$C$501,$A73,Reviews!$I$2:$I$501,"No"))))</f>
        <v/>
      </c>
      <c r="F73" s="28" t="str">
        <f aca="false">IF($A73="","",IF(COUNTIFS(Reviews!$C$2:$C$501,$A73,Reviews!$J$2:$J$501,"Yes")+COUNTIFS(Reviews!$C$2:$C$501,$A73,Reviews!$J$2:$J$501,"No")=0,"",COUNTIFS(Reviews!$C$2:$C$501,$A73,Reviews!$J$2:$J$501,"Yes")/(COUNTIFS(Reviews!$C$2:$C$501,$A73,Reviews!$J$2:$J$501,"Yes")+COUNTIFS(Reviews!$C$2:$C$501,$A73,Reviews!$J$2:$J$501,"No"))))</f>
        <v/>
      </c>
      <c r="G73" s="28" t="str">
        <f aca="false">IF($A73="","",IF(COUNTIFS(Reviews!$C$2:$C$501,$A73,Reviews!$L$2:$L$501,"Yes")+COUNTIFS(Reviews!$C$2:$C$501,$A73,Reviews!$L$2:$L$501,"No")=0,"",COUNTIFS(Reviews!$C$2:$C$501,$A73,Reviews!$L$2:$L$501,"Yes")/(COUNTIFS(Reviews!$C$2:$C$501,$A73,Reviews!$L$2:$L$501,"Yes")+COUNTIFS(Reviews!$C$2:$C$501,$A73,Reviews!$L$2:$L$501,"No"))))</f>
        <v/>
      </c>
      <c r="H73" s="28" t="str">
        <f aca="false">IF($A73="","",IF(COUNTIFS(Reviews!$C$2:$C$501,$A73,Reviews!$M$2:$M$501,"Yes")+COUNTIFS(Reviews!$C$2:$C$501,$A73,Reviews!$M$2:$M$501,"No")=0,"",COUNTIFS(Reviews!$C$2:$C$501,$A73,Reviews!$M$2:$M$501,"Yes")/(COUNTIFS(Reviews!$C$2:$C$501,$A73,Reviews!$M$2:$M$501,"Yes")+COUNTIFS(Reviews!$C$2:$C$501,$A73,Reviews!$M$2:$M$501,"No"))))</f>
        <v/>
      </c>
      <c r="I73" s="28" t="str">
        <f aca="false">IF($A73="","",IF(COUNTIFS(Reviews!$C$2:$C$501,$A73,Reviews!$N$2:$N$501,"Yes")+COUNTIFS(Reviews!$C$2:$C$501,$A73,Reviews!$N$2:$N$501,"No")=0,"",COUNTIFS(Reviews!$C$2:$C$501,$A73,Reviews!$N$2:$N$501,"Yes")/(COUNTIFS(Reviews!$C$2:$C$501,$A73,Reviews!$N$2:$N$501,"Yes")+COUNTIFS(Reviews!$C$2:$C$501,$A73,Reviews!$N$2:$N$501,"No"))))</f>
        <v/>
      </c>
      <c r="J73" s="28" t="str">
        <f aca="false">IF($A73="","",IF(COUNTIFS(Reviews!$C$2:$C$501,$A73,Reviews!$O$2:$O$501,"Yes")+COUNTIFS(Reviews!$C$2:$C$501,$A73,Reviews!$O$2:$O$501,"No")=0,"",COUNTIFS(Reviews!$C$2:$C$501,$A73,Reviews!$O$2:$O$501,"Yes")/(COUNTIFS(Reviews!$C$2:$C$501,$A73,Reviews!$O$2:$O$501,"Yes")+COUNTIFS(Reviews!$C$2:$C$501,$A73,Reviews!$O$2:$O$501,"No"))))</f>
        <v/>
      </c>
      <c r="K73" s="28" t="str">
        <f aca="false">IF($A73="","",IF(COUNTIFS(Reviews!$C$2:$C$501,$A73,Reviews!$P$2:$P$501,"Yes")+COUNTIFS(Reviews!$C$2:$C$501,$A73,Reviews!$P$2:$P$501,"No")=0,"",COUNTIFS(Reviews!$C$2:$C$501,$A73,Reviews!$P$2:$P$501,"Yes")/(COUNTIFS(Reviews!$C$2:$C$501,$A73,Reviews!$P$2:$P$501,"Yes")+COUNTIFS(Reviews!$C$2:$C$501,$A73,Reviews!$P$2:$P$501,"No"))))</f>
        <v/>
      </c>
      <c r="L73" s="28" t="str">
        <f aca="false">IF($A73="","",IF(COUNTIFS(Reviews!$C$2:$C$501,$A73,Reviews!$Q$2:$Q$501,"Yes")+COUNTIFS(Reviews!$C$2:$C$501,$A73,Reviews!$Q$2:$Q$501,"No")=0,"",COUNTIFS(Reviews!$C$2:$C$501,$A73,Reviews!$Q$2:$Q$501,"Yes")/(COUNTIFS(Reviews!$C$2:$C$501,$A73,Reviews!$Q$2:$Q$501,"Yes")+COUNTIFS(Reviews!$C$2:$C$501,$A73,Reviews!$Q$2:$Q$501,"No"))))</f>
        <v/>
      </c>
      <c r="M73" s="28" t="str">
        <f aca="false">IF($A73="","",IF(COUNTIFS(Reviews!$C$2:$C$501,$A73,Reviews!$S$2:$S$501,"Yes")+COUNTIFS(Reviews!$C$2:$C$501,$A73,Reviews!$S$2:$S$501,"No")=0,"",COUNTIFS(Reviews!$C$2:$C$501,$A73,Reviews!$S$2:$S$501,"Yes")/(COUNTIFS(Reviews!$C$2:$C$501,$A73,Reviews!$S$2:$S$501,"Yes")+COUNTIFS(Reviews!$C$2:$C$501,$A73,Reviews!$S$2:$S$501,"No"))))</f>
        <v/>
      </c>
      <c r="N73" s="28" t="str">
        <f aca="false">IF($A73="","",IF(COUNTIFS(Reviews!$C$2:$C$501,$A73,Reviews!$T$2:$T$501,"Yes")+COUNTIFS(Reviews!$C$2:$C$501,$A73,Reviews!$T$2:$T$501,"No")=0,"",COUNTIFS(Reviews!$C$2:$C$501,$A73,Reviews!$T$2:$T$501,"Yes")/(COUNTIFS(Reviews!$C$2:$C$501,$A73,Reviews!$T$2:$T$501,"Yes")+COUNTIFS(Reviews!$C$2:$C$501,$A73,Reviews!$T$2:$T$501,"No"))))</f>
        <v/>
      </c>
      <c r="O73" s="28" t="str">
        <f aca="false">IF($A73="","",IF(COUNTIFS(Reviews!$C$2:$C$501,$A73,Reviews!$U$2:$U$501,"Yes")+COUNTIFS(Reviews!$C$2:$C$501,$A73,Reviews!$U$2:$U$501,"No")=0,"",COUNTIFS(Reviews!$C$2:$C$501,$A73,Reviews!$U$2:$U$501,"Yes")/(COUNTIFS(Reviews!$C$2:$C$501,$A73,Reviews!$U$2:$U$501,"Yes")+COUNTIFS(Reviews!$C$2:$C$501,$A73,Reviews!$U$2:$U$501,"No"))))</f>
        <v/>
      </c>
      <c r="P73" s="28" t="str">
        <f aca="false">IF($A73="","",IF(COUNTIFS(Reviews!$C$2:$C$501,$A73,Reviews!$V$2:$V$501,"Yes")+COUNTIFS(Reviews!$C$2:$C$501,$A73,Reviews!$V$2:$V$501,"No")=0,"",COUNTIFS(Reviews!$C$2:$C$501,$A73,Reviews!$V$2:$V$501,"Yes")/(COUNTIFS(Reviews!$C$2:$C$501,$A73,Reviews!$V$2:$V$501,"Yes")+COUNTIFS(Reviews!$C$2:$C$501,$A73,Reviews!$V$2:$V$501,"No"))))</f>
        <v/>
      </c>
    </row>
    <row r="74" customFormat="false" ht="15" hidden="false" customHeight="false" outlineLevel="0" collapsed="false">
      <c r="A74" s="10" t="str">
        <f aca="false">A30</f>
        <v/>
      </c>
      <c r="B74" s="28" t="str">
        <f aca="false">IF($A74="","",IF(COUNTIFS(Reviews!$C$2:$C$501,$A74,Reviews!$F$2:$F$501,"Yes")+COUNTIFS(Reviews!$C$2:$C$501,$A74,Reviews!$F$2:$F$501,"No")=0,"",COUNTIFS(Reviews!$C$2:$C$501,$A74,Reviews!$F$2:$F$501,"Yes")/(COUNTIFS(Reviews!$C$2:$C$501,$A74,Reviews!$F$2:$F$501,"Yes")+COUNTIFS(Reviews!$C$2:$C$501,$A74,Reviews!$F$2:$F$501,"No"))))</f>
        <v/>
      </c>
      <c r="C74" s="28" t="str">
        <f aca="false">IF($A74="","",IF(COUNTIFS(Reviews!$C$2:$C$501,$A74,Reviews!$G$2:$G$501,"Yes")+COUNTIFS(Reviews!$C$2:$C$501,$A74,Reviews!$G$2:$G$501,"No")=0,"",COUNTIFS(Reviews!$C$2:$C$501,$A74,Reviews!$G$2:$G$501,"Yes")/(COUNTIFS(Reviews!$C$2:$C$501,$A74,Reviews!$G$2:$G$501,"Yes")+COUNTIFS(Reviews!$C$2:$C$501,$A74,Reviews!$G$2:$G$501,"No"))))</f>
        <v/>
      </c>
      <c r="D74" s="28" t="str">
        <f aca="false">IF($A74="","",IF(COUNTIFS(Reviews!$C$2:$C$501,$A74,Reviews!$H$2:$H$501,"Yes")+COUNTIFS(Reviews!$C$2:$C$501,$A74,Reviews!$H$2:$H$501,"No")=0,"",COUNTIFS(Reviews!$C$2:$C$501,$A74,Reviews!$H$2:$H$501,"Yes")/(COUNTIFS(Reviews!$C$2:$C$501,$A74,Reviews!$H$2:$H$501,"Yes")+COUNTIFS(Reviews!$C$2:$C$501,$A74,Reviews!$H$2:$H$501,"No"))))</f>
        <v/>
      </c>
      <c r="E74" s="28" t="str">
        <f aca="false">IF($A74="","",IF(COUNTIFS(Reviews!$C$2:$C$501,$A74,Reviews!$I$2:$I$501,"Yes")+COUNTIFS(Reviews!$C$2:$C$501,$A74,Reviews!$I$2:$I$501,"No")=0,"",COUNTIFS(Reviews!$C$2:$C$501,$A74,Reviews!$I$2:$I$501,"Yes")/(COUNTIFS(Reviews!$C$2:$C$501,$A74,Reviews!$I$2:$I$501,"Yes")+COUNTIFS(Reviews!$C$2:$C$501,$A74,Reviews!$I$2:$I$501,"No"))))</f>
        <v/>
      </c>
      <c r="F74" s="28" t="str">
        <f aca="false">IF($A74="","",IF(COUNTIFS(Reviews!$C$2:$C$501,$A74,Reviews!$J$2:$J$501,"Yes")+COUNTIFS(Reviews!$C$2:$C$501,$A74,Reviews!$J$2:$J$501,"No")=0,"",COUNTIFS(Reviews!$C$2:$C$501,$A74,Reviews!$J$2:$J$501,"Yes")/(COUNTIFS(Reviews!$C$2:$C$501,$A74,Reviews!$J$2:$J$501,"Yes")+COUNTIFS(Reviews!$C$2:$C$501,$A74,Reviews!$J$2:$J$501,"No"))))</f>
        <v/>
      </c>
      <c r="G74" s="28" t="str">
        <f aca="false">IF($A74="","",IF(COUNTIFS(Reviews!$C$2:$C$501,$A74,Reviews!$L$2:$L$501,"Yes")+COUNTIFS(Reviews!$C$2:$C$501,$A74,Reviews!$L$2:$L$501,"No")=0,"",COUNTIFS(Reviews!$C$2:$C$501,$A74,Reviews!$L$2:$L$501,"Yes")/(COUNTIFS(Reviews!$C$2:$C$501,$A74,Reviews!$L$2:$L$501,"Yes")+COUNTIFS(Reviews!$C$2:$C$501,$A74,Reviews!$L$2:$L$501,"No"))))</f>
        <v/>
      </c>
      <c r="H74" s="28" t="str">
        <f aca="false">IF($A74="","",IF(COUNTIFS(Reviews!$C$2:$C$501,$A74,Reviews!$M$2:$M$501,"Yes")+COUNTIFS(Reviews!$C$2:$C$501,$A74,Reviews!$M$2:$M$501,"No")=0,"",COUNTIFS(Reviews!$C$2:$C$501,$A74,Reviews!$M$2:$M$501,"Yes")/(COUNTIFS(Reviews!$C$2:$C$501,$A74,Reviews!$M$2:$M$501,"Yes")+COUNTIFS(Reviews!$C$2:$C$501,$A74,Reviews!$M$2:$M$501,"No"))))</f>
        <v/>
      </c>
      <c r="I74" s="28" t="str">
        <f aca="false">IF($A74="","",IF(COUNTIFS(Reviews!$C$2:$C$501,$A74,Reviews!$N$2:$N$501,"Yes")+COUNTIFS(Reviews!$C$2:$C$501,$A74,Reviews!$N$2:$N$501,"No")=0,"",COUNTIFS(Reviews!$C$2:$C$501,$A74,Reviews!$N$2:$N$501,"Yes")/(COUNTIFS(Reviews!$C$2:$C$501,$A74,Reviews!$N$2:$N$501,"Yes")+COUNTIFS(Reviews!$C$2:$C$501,$A74,Reviews!$N$2:$N$501,"No"))))</f>
        <v/>
      </c>
      <c r="J74" s="28" t="str">
        <f aca="false">IF($A74="","",IF(COUNTIFS(Reviews!$C$2:$C$501,$A74,Reviews!$O$2:$O$501,"Yes")+COUNTIFS(Reviews!$C$2:$C$501,$A74,Reviews!$O$2:$O$501,"No")=0,"",COUNTIFS(Reviews!$C$2:$C$501,$A74,Reviews!$O$2:$O$501,"Yes")/(COUNTIFS(Reviews!$C$2:$C$501,$A74,Reviews!$O$2:$O$501,"Yes")+COUNTIFS(Reviews!$C$2:$C$501,$A74,Reviews!$O$2:$O$501,"No"))))</f>
        <v/>
      </c>
      <c r="K74" s="28" t="str">
        <f aca="false">IF($A74="","",IF(COUNTIFS(Reviews!$C$2:$C$501,$A74,Reviews!$P$2:$P$501,"Yes")+COUNTIFS(Reviews!$C$2:$C$501,$A74,Reviews!$P$2:$P$501,"No")=0,"",COUNTIFS(Reviews!$C$2:$C$501,$A74,Reviews!$P$2:$P$501,"Yes")/(COUNTIFS(Reviews!$C$2:$C$501,$A74,Reviews!$P$2:$P$501,"Yes")+COUNTIFS(Reviews!$C$2:$C$501,$A74,Reviews!$P$2:$P$501,"No"))))</f>
        <v/>
      </c>
      <c r="L74" s="28" t="str">
        <f aca="false">IF($A74="","",IF(COUNTIFS(Reviews!$C$2:$C$501,$A74,Reviews!$Q$2:$Q$501,"Yes")+COUNTIFS(Reviews!$C$2:$C$501,$A74,Reviews!$Q$2:$Q$501,"No")=0,"",COUNTIFS(Reviews!$C$2:$C$501,$A74,Reviews!$Q$2:$Q$501,"Yes")/(COUNTIFS(Reviews!$C$2:$C$501,$A74,Reviews!$Q$2:$Q$501,"Yes")+COUNTIFS(Reviews!$C$2:$C$501,$A74,Reviews!$Q$2:$Q$501,"No"))))</f>
        <v/>
      </c>
      <c r="M74" s="28" t="str">
        <f aca="false">IF($A74="","",IF(COUNTIFS(Reviews!$C$2:$C$501,$A74,Reviews!$S$2:$S$501,"Yes")+COUNTIFS(Reviews!$C$2:$C$501,$A74,Reviews!$S$2:$S$501,"No")=0,"",COUNTIFS(Reviews!$C$2:$C$501,$A74,Reviews!$S$2:$S$501,"Yes")/(COUNTIFS(Reviews!$C$2:$C$501,$A74,Reviews!$S$2:$S$501,"Yes")+COUNTIFS(Reviews!$C$2:$C$501,$A74,Reviews!$S$2:$S$501,"No"))))</f>
        <v/>
      </c>
      <c r="N74" s="28" t="str">
        <f aca="false">IF($A74="","",IF(COUNTIFS(Reviews!$C$2:$C$501,$A74,Reviews!$T$2:$T$501,"Yes")+COUNTIFS(Reviews!$C$2:$C$501,$A74,Reviews!$T$2:$T$501,"No")=0,"",COUNTIFS(Reviews!$C$2:$C$501,$A74,Reviews!$T$2:$T$501,"Yes")/(COUNTIFS(Reviews!$C$2:$C$501,$A74,Reviews!$T$2:$T$501,"Yes")+COUNTIFS(Reviews!$C$2:$C$501,$A74,Reviews!$T$2:$T$501,"No"))))</f>
        <v/>
      </c>
      <c r="O74" s="28" t="str">
        <f aca="false">IF($A74="","",IF(COUNTIFS(Reviews!$C$2:$C$501,$A74,Reviews!$U$2:$U$501,"Yes")+COUNTIFS(Reviews!$C$2:$C$501,$A74,Reviews!$U$2:$U$501,"No")=0,"",COUNTIFS(Reviews!$C$2:$C$501,$A74,Reviews!$U$2:$U$501,"Yes")/(COUNTIFS(Reviews!$C$2:$C$501,$A74,Reviews!$U$2:$U$501,"Yes")+COUNTIFS(Reviews!$C$2:$C$501,$A74,Reviews!$U$2:$U$501,"No"))))</f>
        <v/>
      </c>
      <c r="P74" s="28" t="str">
        <f aca="false">IF($A74="","",IF(COUNTIFS(Reviews!$C$2:$C$501,$A74,Reviews!$V$2:$V$501,"Yes")+COUNTIFS(Reviews!$C$2:$C$501,$A74,Reviews!$V$2:$V$501,"No")=0,"",COUNTIFS(Reviews!$C$2:$C$501,$A74,Reviews!$V$2:$V$501,"Yes")/(COUNTIFS(Reviews!$C$2:$C$501,$A74,Reviews!$V$2:$V$501,"Yes")+COUNTIFS(Reviews!$C$2:$C$501,$A74,Reviews!$V$2:$V$501,"No"))))</f>
        <v/>
      </c>
    </row>
    <row r="75" customFormat="false" ht="15" hidden="false" customHeight="false" outlineLevel="0" collapsed="false">
      <c r="A75" s="10" t="str">
        <f aca="false">A31</f>
        <v/>
      </c>
      <c r="B75" s="28" t="str">
        <f aca="false">IF($A75="","",IF(COUNTIFS(Reviews!$C$2:$C$501,$A75,Reviews!$F$2:$F$501,"Yes")+COUNTIFS(Reviews!$C$2:$C$501,$A75,Reviews!$F$2:$F$501,"No")=0,"",COUNTIFS(Reviews!$C$2:$C$501,$A75,Reviews!$F$2:$F$501,"Yes")/(COUNTIFS(Reviews!$C$2:$C$501,$A75,Reviews!$F$2:$F$501,"Yes")+COUNTIFS(Reviews!$C$2:$C$501,$A75,Reviews!$F$2:$F$501,"No"))))</f>
        <v/>
      </c>
      <c r="C75" s="28" t="str">
        <f aca="false">IF($A75="","",IF(COUNTIFS(Reviews!$C$2:$C$501,$A75,Reviews!$G$2:$G$501,"Yes")+COUNTIFS(Reviews!$C$2:$C$501,$A75,Reviews!$G$2:$G$501,"No")=0,"",COUNTIFS(Reviews!$C$2:$C$501,$A75,Reviews!$G$2:$G$501,"Yes")/(COUNTIFS(Reviews!$C$2:$C$501,$A75,Reviews!$G$2:$G$501,"Yes")+COUNTIFS(Reviews!$C$2:$C$501,$A75,Reviews!$G$2:$G$501,"No"))))</f>
        <v/>
      </c>
      <c r="D75" s="28" t="str">
        <f aca="false">IF($A75="","",IF(COUNTIFS(Reviews!$C$2:$C$501,$A75,Reviews!$H$2:$H$501,"Yes")+COUNTIFS(Reviews!$C$2:$C$501,$A75,Reviews!$H$2:$H$501,"No")=0,"",COUNTIFS(Reviews!$C$2:$C$501,$A75,Reviews!$H$2:$H$501,"Yes")/(COUNTIFS(Reviews!$C$2:$C$501,$A75,Reviews!$H$2:$H$501,"Yes")+COUNTIFS(Reviews!$C$2:$C$501,$A75,Reviews!$H$2:$H$501,"No"))))</f>
        <v/>
      </c>
      <c r="E75" s="28" t="str">
        <f aca="false">IF($A75="","",IF(COUNTIFS(Reviews!$C$2:$C$501,$A75,Reviews!$I$2:$I$501,"Yes")+COUNTIFS(Reviews!$C$2:$C$501,$A75,Reviews!$I$2:$I$501,"No")=0,"",COUNTIFS(Reviews!$C$2:$C$501,$A75,Reviews!$I$2:$I$501,"Yes")/(COUNTIFS(Reviews!$C$2:$C$501,$A75,Reviews!$I$2:$I$501,"Yes")+COUNTIFS(Reviews!$C$2:$C$501,$A75,Reviews!$I$2:$I$501,"No"))))</f>
        <v/>
      </c>
      <c r="F75" s="28" t="str">
        <f aca="false">IF($A75="","",IF(COUNTIFS(Reviews!$C$2:$C$501,$A75,Reviews!$J$2:$J$501,"Yes")+COUNTIFS(Reviews!$C$2:$C$501,$A75,Reviews!$J$2:$J$501,"No")=0,"",COUNTIFS(Reviews!$C$2:$C$501,$A75,Reviews!$J$2:$J$501,"Yes")/(COUNTIFS(Reviews!$C$2:$C$501,$A75,Reviews!$J$2:$J$501,"Yes")+COUNTIFS(Reviews!$C$2:$C$501,$A75,Reviews!$J$2:$J$501,"No"))))</f>
        <v/>
      </c>
      <c r="G75" s="28" t="str">
        <f aca="false">IF($A75="","",IF(COUNTIFS(Reviews!$C$2:$C$501,$A75,Reviews!$L$2:$L$501,"Yes")+COUNTIFS(Reviews!$C$2:$C$501,$A75,Reviews!$L$2:$L$501,"No")=0,"",COUNTIFS(Reviews!$C$2:$C$501,$A75,Reviews!$L$2:$L$501,"Yes")/(COUNTIFS(Reviews!$C$2:$C$501,$A75,Reviews!$L$2:$L$501,"Yes")+COUNTIFS(Reviews!$C$2:$C$501,$A75,Reviews!$L$2:$L$501,"No"))))</f>
        <v/>
      </c>
      <c r="H75" s="28" t="str">
        <f aca="false">IF($A75="","",IF(COUNTIFS(Reviews!$C$2:$C$501,$A75,Reviews!$M$2:$M$501,"Yes")+COUNTIFS(Reviews!$C$2:$C$501,$A75,Reviews!$M$2:$M$501,"No")=0,"",COUNTIFS(Reviews!$C$2:$C$501,$A75,Reviews!$M$2:$M$501,"Yes")/(COUNTIFS(Reviews!$C$2:$C$501,$A75,Reviews!$M$2:$M$501,"Yes")+COUNTIFS(Reviews!$C$2:$C$501,$A75,Reviews!$M$2:$M$501,"No"))))</f>
        <v/>
      </c>
      <c r="I75" s="28" t="str">
        <f aca="false">IF($A75="","",IF(COUNTIFS(Reviews!$C$2:$C$501,$A75,Reviews!$N$2:$N$501,"Yes")+COUNTIFS(Reviews!$C$2:$C$501,$A75,Reviews!$N$2:$N$501,"No")=0,"",COUNTIFS(Reviews!$C$2:$C$501,$A75,Reviews!$N$2:$N$501,"Yes")/(COUNTIFS(Reviews!$C$2:$C$501,$A75,Reviews!$N$2:$N$501,"Yes")+COUNTIFS(Reviews!$C$2:$C$501,$A75,Reviews!$N$2:$N$501,"No"))))</f>
        <v/>
      </c>
      <c r="J75" s="28" t="str">
        <f aca="false">IF($A75="","",IF(COUNTIFS(Reviews!$C$2:$C$501,$A75,Reviews!$O$2:$O$501,"Yes")+COUNTIFS(Reviews!$C$2:$C$501,$A75,Reviews!$O$2:$O$501,"No")=0,"",COUNTIFS(Reviews!$C$2:$C$501,$A75,Reviews!$O$2:$O$501,"Yes")/(COUNTIFS(Reviews!$C$2:$C$501,$A75,Reviews!$O$2:$O$501,"Yes")+COUNTIFS(Reviews!$C$2:$C$501,$A75,Reviews!$O$2:$O$501,"No"))))</f>
        <v/>
      </c>
      <c r="K75" s="28" t="str">
        <f aca="false">IF($A75="","",IF(COUNTIFS(Reviews!$C$2:$C$501,$A75,Reviews!$P$2:$P$501,"Yes")+COUNTIFS(Reviews!$C$2:$C$501,$A75,Reviews!$P$2:$P$501,"No")=0,"",COUNTIFS(Reviews!$C$2:$C$501,$A75,Reviews!$P$2:$P$501,"Yes")/(COUNTIFS(Reviews!$C$2:$C$501,$A75,Reviews!$P$2:$P$501,"Yes")+COUNTIFS(Reviews!$C$2:$C$501,$A75,Reviews!$P$2:$P$501,"No"))))</f>
        <v/>
      </c>
      <c r="L75" s="28" t="str">
        <f aca="false">IF($A75="","",IF(COUNTIFS(Reviews!$C$2:$C$501,$A75,Reviews!$Q$2:$Q$501,"Yes")+COUNTIFS(Reviews!$C$2:$C$501,$A75,Reviews!$Q$2:$Q$501,"No")=0,"",COUNTIFS(Reviews!$C$2:$C$501,$A75,Reviews!$Q$2:$Q$501,"Yes")/(COUNTIFS(Reviews!$C$2:$C$501,$A75,Reviews!$Q$2:$Q$501,"Yes")+COUNTIFS(Reviews!$C$2:$C$501,$A75,Reviews!$Q$2:$Q$501,"No"))))</f>
        <v/>
      </c>
      <c r="M75" s="28" t="str">
        <f aca="false">IF($A75="","",IF(COUNTIFS(Reviews!$C$2:$C$501,$A75,Reviews!$S$2:$S$501,"Yes")+COUNTIFS(Reviews!$C$2:$C$501,$A75,Reviews!$S$2:$S$501,"No")=0,"",COUNTIFS(Reviews!$C$2:$C$501,$A75,Reviews!$S$2:$S$501,"Yes")/(COUNTIFS(Reviews!$C$2:$C$501,$A75,Reviews!$S$2:$S$501,"Yes")+COUNTIFS(Reviews!$C$2:$C$501,$A75,Reviews!$S$2:$S$501,"No"))))</f>
        <v/>
      </c>
      <c r="N75" s="28" t="str">
        <f aca="false">IF($A75="","",IF(COUNTIFS(Reviews!$C$2:$C$501,$A75,Reviews!$T$2:$T$501,"Yes")+COUNTIFS(Reviews!$C$2:$C$501,$A75,Reviews!$T$2:$T$501,"No")=0,"",COUNTIFS(Reviews!$C$2:$C$501,$A75,Reviews!$T$2:$T$501,"Yes")/(COUNTIFS(Reviews!$C$2:$C$501,$A75,Reviews!$T$2:$T$501,"Yes")+COUNTIFS(Reviews!$C$2:$C$501,$A75,Reviews!$T$2:$T$501,"No"))))</f>
        <v/>
      </c>
      <c r="O75" s="28" t="str">
        <f aca="false">IF($A75="","",IF(COUNTIFS(Reviews!$C$2:$C$501,$A75,Reviews!$U$2:$U$501,"Yes")+COUNTIFS(Reviews!$C$2:$C$501,$A75,Reviews!$U$2:$U$501,"No")=0,"",COUNTIFS(Reviews!$C$2:$C$501,$A75,Reviews!$U$2:$U$501,"Yes")/(COUNTIFS(Reviews!$C$2:$C$501,$A75,Reviews!$U$2:$U$501,"Yes")+COUNTIFS(Reviews!$C$2:$C$501,$A75,Reviews!$U$2:$U$501,"No"))))</f>
        <v/>
      </c>
      <c r="P75" s="28" t="str">
        <f aca="false">IF($A75="","",IF(COUNTIFS(Reviews!$C$2:$C$501,$A75,Reviews!$V$2:$V$501,"Yes")+COUNTIFS(Reviews!$C$2:$C$501,$A75,Reviews!$V$2:$V$501,"No")=0,"",COUNTIFS(Reviews!$C$2:$C$501,$A75,Reviews!$V$2:$V$501,"Yes")/(COUNTIFS(Reviews!$C$2:$C$501,$A75,Reviews!$V$2:$V$501,"Yes")+COUNTIFS(Reviews!$C$2:$C$501,$A75,Reviews!$V$2:$V$501,"No"))))</f>
        <v/>
      </c>
    </row>
    <row r="76" customFormat="false" ht="15" hidden="false" customHeight="false" outlineLevel="0" collapsed="false">
      <c r="A76" s="10" t="str">
        <f aca="false">A32</f>
        <v/>
      </c>
      <c r="B76" s="28" t="str">
        <f aca="false">IF($A76="","",IF(COUNTIFS(Reviews!$C$2:$C$501,$A76,Reviews!$F$2:$F$501,"Yes")+COUNTIFS(Reviews!$C$2:$C$501,$A76,Reviews!$F$2:$F$501,"No")=0,"",COUNTIFS(Reviews!$C$2:$C$501,$A76,Reviews!$F$2:$F$501,"Yes")/(COUNTIFS(Reviews!$C$2:$C$501,$A76,Reviews!$F$2:$F$501,"Yes")+COUNTIFS(Reviews!$C$2:$C$501,$A76,Reviews!$F$2:$F$501,"No"))))</f>
        <v/>
      </c>
      <c r="C76" s="28" t="str">
        <f aca="false">IF($A76="","",IF(COUNTIFS(Reviews!$C$2:$C$501,$A76,Reviews!$G$2:$G$501,"Yes")+COUNTIFS(Reviews!$C$2:$C$501,$A76,Reviews!$G$2:$G$501,"No")=0,"",COUNTIFS(Reviews!$C$2:$C$501,$A76,Reviews!$G$2:$G$501,"Yes")/(COUNTIFS(Reviews!$C$2:$C$501,$A76,Reviews!$G$2:$G$501,"Yes")+COUNTIFS(Reviews!$C$2:$C$501,$A76,Reviews!$G$2:$G$501,"No"))))</f>
        <v/>
      </c>
      <c r="D76" s="28" t="str">
        <f aca="false">IF($A76="","",IF(COUNTIFS(Reviews!$C$2:$C$501,$A76,Reviews!$H$2:$H$501,"Yes")+COUNTIFS(Reviews!$C$2:$C$501,$A76,Reviews!$H$2:$H$501,"No")=0,"",COUNTIFS(Reviews!$C$2:$C$501,$A76,Reviews!$H$2:$H$501,"Yes")/(COUNTIFS(Reviews!$C$2:$C$501,$A76,Reviews!$H$2:$H$501,"Yes")+COUNTIFS(Reviews!$C$2:$C$501,$A76,Reviews!$H$2:$H$501,"No"))))</f>
        <v/>
      </c>
      <c r="E76" s="28" t="str">
        <f aca="false">IF($A76="","",IF(COUNTIFS(Reviews!$C$2:$C$501,$A76,Reviews!$I$2:$I$501,"Yes")+COUNTIFS(Reviews!$C$2:$C$501,$A76,Reviews!$I$2:$I$501,"No")=0,"",COUNTIFS(Reviews!$C$2:$C$501,$A76,Reviews!$I$2:$I$501,"Yes")/(COUNTIFS(Reviews!$C$2:$C$501,$A76,Reviews!$I$2:$I$501,"Yes")+COUNTIFS(Reviews!$C$2:$C$501,$A76,Reviews!$I$2:$I$501,"No"))))</f>
        <v/>
      </c>
      <c r="F76" s="28" t="str">
        <f aca="false">IF($A76="","",IF(COUNTIFS(Reviews!$C$2:$C$501,$A76,Reviews!$J$2:$J$501,"Yes")+COUNTIFS(Reviews!$C$2:$C$501,$A76,Reviews!$J$2:$J$501,"No")=0,"",COUNTIFS(Reviews!$C$2:$C$501,$A76,Reviews!$J$2:$J$501,"Yes")/(COUNTIFS(Reviews!$C$2:$C$501,$A76,Reviews!$J$2:$J$501,"Yes")+COUNTIFS(Reviews!$C$2:$C$501,$A76,Reviews!$J$2:$J$501,"No"))))</f>
        <v/>
      </c>
      <c r="G76" s="28" t="str">
        <f aca="false">IF($A76="","",IF(COUNTIFS(Reviews!$C$2:$C$501,$A76,Reviews!$L$2:$L$501,"Yes")+COUNTIFS(Reviews!$C$2:$C$501,$A76,Reviews!$L$2:$L$501,"No")=0,"",COUNTIFS(Reviews!$C$2:$C$501,$A76,Reviews!$L$2:$L$501,"Yes")/(COUNTIFS(Reviews!$C$2:$C$501,$A76,Reviews!$L$2:$L$501,"Yes")+COUNTIFS(Reviews!$C$2:$C$501,$A76,Reviews!$L$2:$L$501,"No"))))</f>
        <v/>
      </c>
      <c r="H76" s="28" t="str">
        <f aca="false">IF($A76="","",IF(COUNTIFS(Reviews!$C$2:$C$501,$A76,Reviews!$M$2:$M$501,"Yes")+COUNTIFS(Reviews!$C$2:$C$501,$A76,Reviews!$M$2:$M$501,"No")=0,"",COUNTIFS(Reviews!$C$2:$C$501,$A76,Reviews!$M$2:$M$501,"Yes")/(COUNTIFS(Reviews!$C$2:$C$501,$A76,Reviews!$M$2:$M$501,"Yes")+COUNTIFS(Reviews!$C$2:$C$501,$A76,Reviews!$M$2:$M$501,"No"))))</f>
        <v/>
      </c>
      <c r="I76" s="28" t="str">
        <f aca="false">IF($A76="","",IF(COUNTIFS(Reviews!$C$2:$C$501,$A76,Reviews!$N$2:$N$501,"Yes")+COUNTIFS(Reviews!$C$2:$C$501,$A76,Reviews!$N$2:$N$501,"No")=0,"",COUNTIFS(Reviews!$C$2:$C$501,$A76,Reviews!$N$2:$N$501,"Yes")/(COUNTIFS(Reviews!$C$2:$C$501,$A76,Reviews!$N$2:$N$501,"Yes")+COUNTIFS(Reviews!$C$2:$C$501,$A76,Reviews!$N$2:$N$501,"No"))))</f>
        <v/>
      </c>
      <c r="J76" s="28" t="str">
        <f aca="false">IF($A76="","",IF(COUNTIFS(Reviews!$C$2:$C$501,$A76,Reviews!$O$2:$O$501,"Yes")+COUNTIFS(Reviews!$C$2:$C$501,$A76,Reviews!$O$2:$O$501,"No")=0,"",COUNTIFS(Reviews!$C$2:$C$501,$A76,Reviews!$O$2:$O$501,"Yes")/(COUNTIFS(Reviews!$C$2:$C$501,$A76,Reviews!$O$2:$O$501,"Yes")+COUNTIFS(Reviews!$C$2:$C$501,$A76,Reviews!$O$2:$O$501,"No"))))</f>
        <v/>
      </c>
      <c r="K76" s="28" t="str">
        <f aca="false">IF($A76="","",IF(COUNTIFS(Reviews!$C$2:$C$501,$A76,Reviews!$P$2:$P$501,"Yes")+COUNTIFS(Reviews!$C$2:$C$501,$A76,Reviews!$P$2:$P$501,"No")=0,"",COUNTIFS(Reviews!$C$2:$C$501,$A76,Reviews!$P$2:$P$501,"Yes")/(COUNTIFS(Reviews!$C$2:$C$501,$A76,Reviews!$P$2:$P$501,"Yes")+COUNTIFS(Reviews!$C$2:$C$501,$A76,Reviews!$P$2:$P$501,"No"))))</f>
        <v/>
      </c>
      <c r="L76" s="28" t="str">
        <f aca="false">IF($A76="","",IF(COUNTIFS(Reviews!$C$2:$C$501,$A76,Reviews!$Q$2:$Q$501,"Yes")+COUNTIFS(Reviews!$C$2:$C$501,$A76,Reviews!$Q$2:$Q$501,"No")=0,"",COUNTIFS(Reviews!$C$2:$C$501,$A76,Reviews!$Q$2:$Q$501,"Yes")/(COUNTIFS(Reviews!$C$2:$C$501,$A76,Reviews!$Q$2:$Q$501,"Yes")+COUNTIFS(Reviews!$C$2:$C$501,$A76,Reviews!$Q$2:$Q$501,"No"))))</f>
        <v/>
      </c>
      <c r="M76" s="28" t="str">
        <f aca="false">IF($A76="","",IF(COUNTIFS(Reviews!$C$2:$C$501,$A76,Reviews!$S$2:$S$501,"Yes")+COUNTIFS(Reviews!$C$2:$C$501,$A76,Reviews!$S$2:$S$501,"No")=0,"",COUNTIFS(Reviews!$C$2:$C$501,$A76,Reviews!$S$2:$S$501,"Yes")/(COUNTIFS(Reviews!$C$2:$C$501,$A76,Reviews!$S$2:$S$501,"Yes")+COUNTIFS(Reviews!$C$2:$C$501,$A76,Reviews!$S$2:$S$501,"No"))))</f>
        <v/>
      </c>
      <c r="N76" s="28" t="str">
        <f aca="false">IF($A76="","",IF(COUNTIFS(Reviews!$C$2:$C$501,$A76,Reviews!$T$2:$T$501,"Yes")+COUNTIFS(Reviews!$C$2:$C$501,$A76,Reviews!$T$2:$T$501,"No")=0,"",COUNTIFS(Reviews!$C$2:$C$501,$A76,Reviews!$T$2:$T$501,"Yes")/(COUNTIFS(Reviews!$C$2:$C$501,$A76,Reviews!$T$2:$T$501,"Yes")+COUNTIFS(Reviews!$C$2:$C$501,$A76,Reviews!$T$2:$T$501,"No"))))</f>
        <v/>
      </c>
      <c r="O76" s="28" t="str">
        <f aca="false">IF($A76="","",IF(COUNTIFS(Reviews!$C$2:$C$501,$A76,Reviews!$U$2:$U$501,"Yes")+COUNTIFS(Reviews!$C$2:$C$501,$A76,Reviews!$U$2:$U$501,"No")=0,"",COUNTIFS(Reviews!$C$2:$C$501,$A76,Reviews!$U$2:$U$501,"Yes")/(COUNTIFS(Reviews!$C$2:$C$501,$A76,Reviews!$U$2:$U$501,"Yes")+COUNTIFS(Reviews!$C$2:$C$501,$A76,Reviews!$U$2:$U$501,"No"))))</f>
        <v/>
      </c>
      <c r="P76" s="28" t="str">
        <f aca="false">IF($A76="","",IF(COUNTIFS(Reviews!$C$2:$C$501,$A76,Reviews!$V$2:$V$501,"Yes")+COUNTIFS(Reviews!$C$2:$C$501,$A76,Reviews!$V$2:$V$501,"No")=0,"",COUNTIFS(Reviews!$C$2:$C$501,$A76,Reviews!$V$2:$V$501,"Yes")/(COUNTIFS(Reviews!$C$2:$C$501,$A76,Reviews!$V$2:$V$501,"Yes")+COUNTIFS(Reviews!$C$2:$C$501,$A76,Reviews!$V$2:$V$501,"No"))))</f>
        <v/>
      </c>
    </row>
    <row r="77" customFormat="false" ht="15" hidden="false" customHeight="false" outlineLevel="0" collapsed="false">
      <c r="A77" s="10" t="str">
        <f aca="false">A33</f>
        <v/>
      </c>
      <c r="B77" s="28" t="str">
        <f aca="false">IF($A77="","",IF(COUNTIFS(Reviews!$C$2:$C$501,$A77,Reviews!$F$2:$F$501,"Yes")+COUNTIFS(Reviews!$C$2:$C$501,$A77,Reviews!$F$2:$F$501,"No")=0,"",COUNTIFS(Reviews!$C$2:$C$501,$A77,Reviews!$F$2:$F$501,"Yes")/(COUNTIFS(Reviews!$C$2:$C$501,$A77,Reviews!$F$2:$F$501,"Yes")+COUNTIFS(Reviews!$C$2:$C$501,$A77,Reviews!$F$2:$F$501,"No"))))</f>
        <v/>
      </c>
      <c r="C77" s="28" t="str">
        <f aca="false">IF($A77="","",IF(COUNTIFS(Reviews!$C$2:$C$501,$A77,Reviews!$G$2:$G$501,"Yes")+COUNTIFS(Reviews!$C$2:$C$501,$A77,Reviews!$G$2:$G$501,"No")=0,"",COUNTIFS(Reviews!$C$2:$C$501,$A77,Reviews!$G$2:$G$501,"Yes")/(COUNTIFS(Reviews!$C$2:$C$501,$A77,Reviews!$G$2:$G$501,"Yes")+COUNTIFS(Reviews!$C$2:$C$501,$A77,Reviews!$G$2:$G$501,"No"))))</f>
        <v/>
      </c>
      <c r="D77" s="28" t="str">
        <f aca="false">IF($A77="","",IF(COUNTIFS(Reviews!$C$2:$C$501,$A77,Reviews!$H$2:$H$501,"Yes")+COUNTIFS(Reviews!$C$2:$C$501,$A77,Reviews!$H$2:$H$501,"No")=0,"",COUNTIFS(Reviews!$C$2:$C$501,$A77,Reviews!$H$2:$H$501,"Yes")/(COUNTIFS(Reviews!$C$2:$C$501,$A77,Reviews!$H$2:$H$501,"Yes")+COUNTIFS(Reviews!$C$2:$C$501,$A77,Reviews!$H$2:$H$501,"No"))))</f>
        <v/>
      </c>
      <c r="E77" s="28" t="str">
        <f aca="false">IF($A77="","",IF(COUNTIFS(Reviews!$C$2:$C$501,$A77,Reviews!$I$2:$I$501,"Yes")+COUNTIFS(Reviews!$C$2:$C$501,$A77,Reviews!$I$2:$I$501,"No")=0,"",COUNTIFS(Reviews!$C$2:$C$501,$A77,Reviews!$I$2:$I$501,"Yes")/(COUNTIFS(Reviews!$C$2:$C$501,$A77,Reviews!$I$2:$I$501,"Yes")+COUNTIFS(Reviews!$C$2:$C$501,$A77,Reviews!$I$2:$I$501,"No"))))</f>
        <v/>
      </c>
      <c r="F77" s="28" t="str">
        <f aca="false">IF($A77="","",IF(COUNTIFS(Reviews!$C$2:$C$501,$A77,Reviews!$J$2:$J$501,"Yes")+COUNTIFS(Reviews!$C$2:$C$501,$A77,Reviews!$J$2:$J$501,"No")=0,"",COUNTIFS(Reviews!$C$2:$C$501,$A77,Reviews!$J$2:$J$501,"Yes")/(COUNTIFS(Reviews!$C$2:$C$501,$A77,Reviews!$J$2:$J$501,"Yes")+COUNTIFS(Reviews!$C$2:$C$501,$A77,Reviews!$J$2:$J$501,"No"))))</f>
        <v/>
      </c>
      <c r="G77" s="28" t="str">
        <f aca="false">IF($A77="","",IF(COUNTIFS(Reviews!$C$2:$C$501,$A77,Reviews!$L$2:$L$501,"Yes")+COUNTIFS(Reviews!$C$2:$C$501,$A77,Reviews!$L$2:$L$501,"No")=0,"",COUNTIFS(Reviews!$C$2:$C$501,$A77,Reviews!$L$2:$L$501,"Yes")/(COUNTIFS(Reviews!$C$2:$C$501,$A77,Reviews!$L$2:$L$501,"Yes")+COUNTIFS(Reviews!$C$2:$C$501,$A77,Reviews!$L$2:$L$501,"No"))))</f>
        <v/>
      </c>
      <c r="H77" s="28" t="str">
        <f aca="false">IF($A77="","",IF(COUNTIFS(Reviews!$C$2:$C$501,$A77,Reviews!$M$2:$M$501,"Yes")+COUNTIFS(Reviews!$C$2:$C$501,$A77,Reviews!$M$2:$M$501,"No")=0,"",COUNTIFS(Reviews!$C$2:$C$501,$A77,Reviews!$M$2:$M$501,"Yes")/(COUNTIFS(Reviews!$C$2:$C$501,$A77,Reviews!$M$2:$M$501,"Yes")+COUNTIFS(Reviews!$C$2:$C$501,$A77,Reviews!$M$2:$M$501,"No"))))</f>
        <v/>
      </c>
      <c r="I77" s="28" t="str">
        <f aca="false">IF($A77="","",IF(COUNTIFS(Reviews!$C$2:$C$501,$A77,Reviews!$N$2:$N$501,"Yes")+COUNTIFS(Reviews!$C$2:$C$501,$A77,Reviews!$N$2:$N$501,"No")=0,"",COUNTIFS(Reviews!$C$2:$C$501,$A77,Reviews!$N$2:$N$501,"Yes")/(COUNTIFS(Reviews!$C$2:$C$501,$A77,Reviews!$N$2:$N$501,"Yes")+COUNTIFS(Reviews!$C$2:$C$501,$A77,Reviews!$N$2:$N$501,"No"))))</f>
        <v/>
      </c>
      <c r="J77" s="28" t="str">
        <f aca="false">IF($A77="","",IF(COUNTIFS(Reviews!$C$2:$C$501,$A77,Reviews!$O$2:$O$501,"Yes")+COUNTIFS(Reviews!$C$2:$C$501,$A77,Reviews!$O$2:$O$501,"No")=0,"",COUNTIFS(Reviews!$C$2:$C$501,$A77,Reviews!$O$2:$O$501,"Yes")/(COUNTIFS(Reviews!$C$2:$C$501,$A77,Reviews!$O$2:$O$501,"Yes")+COUNTIFS(Reviews!$C$2:$C$501,$A77,Reviews!$O$2:$O$501,"No"))))</f>
        <v/>
      </c>
      <c r="K77" s="28" t="str">
        <f aca="false">IF($A77="","",IF(COUNTIFS(Reviews!$C$2:$C$501,$A77,Reviews!$P$2:$P$501,"Yes")+COUNTIFS(Reviews!$C$2:$C$501,$A77,Reviews!$P$2:$P$501,"No")=0,"",COUNTIFS(Reviews!$C$2:$C$501,$A77,Reviews!$P$2:$P$501,"Yes")/(COUNTIFS(Reviews!$C$2:$C$501,$A77,Reviews!$P$2:$P$501,"Yes")+COUNTIFS(Reviews!$C$2:$C$501,$A77,Reviews!$P$2:$P$501,"No"))))</f>
        <v/>
      </c>
      <c r="L77" s="28" t="str">
        <f aca="false">IF($A77="","",IF(COUNTIFS(Reviews!$C$2:$C$501,$A77,Reviews!$Q$2:$Q$501,"Yes")+COUNTIFS(Reviews!$C$2:$C$501,$A77,Reviews!$Q$2:$Q$501,"No")=0,"",COUNTIFS(Reviews!$C$2:$C$501,$A77,Reviews!$Q$2:$Q$501,"Yes")/(COUNTIFS(Reviews!$C$2:$C$501,$A77,Reviews!$Q$2:$Q$501,"Yes")+COUNTIFS(Reviews!$C$2:$C$501,$A77,Reviews!$Q$2:$Q$501,"No"))))</f>
        <v/>
      </c>
      <c r="M77" s="28" t="str">
        <f aca="false">IF($A77="","",IF(COUNTIFS(Reviews!$C$2:$C$501,$A77,Reviews!$S$2:$S$501,"Yes")+COUNTIFS(Reviews!$C$2:$C$501,$A77,Reviews!$S$2:$S$501,"No")=0,"",COUNTIFS(Reviews!$C$2:$C$501,$A77,Reviews!$S$2:$S$501,"Yes")/(COUNTIFS(Reviews!$C$2:$C$501,$A77,Reviews!$S$2:$S$501,"Yes")+COUNTIFS(Reviews!$C$2:$C$501,$A77,Reviews!$S$2:$S$501,"No"))))</f>
        <v/>
      </c>
      <c r="N77" s="28" t="str">
        <f aca="false">IF($A77="","",IF(COUNTIFS(Reviews!$C$2:$C$501,$A77,Reviews!$T$2:$T$501,"Yes")+COUNTIFS(Reviews!$C$2:$C$501,$A77,Reviews!$T$2:$T$501,"No")=0,"",COUNTIFS(Reviews!$C$2:$C$501,$A77,Reviews!$T$2:$T$501,"Yes")/(COUNTIFS(Reviews!$C$2:$C$501,$A77,Reviews!$T$2:$T$501,"Yes")+COUNTIFS(Reviews!$C$2:$C$501,$A77,Reviews!$T$2:$T$501,"No"))))</f>
        <v/>
      </c>
      <c r="O77" s="28" t="str">
        <f aca="false">IF($A77="","",IF(COUNTIFS(Reviews!$C$2:$C$501,$A77,Reviews!$U$2:$U$501,"Yes")+COUNTIFS(Reviews!$C$2:$C$501,$A77,Reviews!$U$2:$U$501,"No")=0,"",COUNTIFS(Reviews!$C$2:$C$501,$A77,Reviews!$U$2:$U$501,"Yes")/(COUNTIFS(Reviews!$C$2:$C$501,$A77,Reviews!$U$2:$U$501,"Yes")+COUNTIFS(Reviews!$C$2:$C$501,$A77,Reviews!$U$2:$U$501,"No"))))</f>
        <v/>
      </c>
      <c r="P77" s="28" t="str">
        <f aca="false">IF($A77="","",IF(COUNTIFS(Reviews!$C$2:$C$501,$A77,Reviews!$V$2:$V$501,"Yes")+COUNTIFS(Reviews!$C$2:$C$501,$A77,Reviews!$V$2:$V$501,"No")=0,"",COUNTIFS(Reviews!$C$2:$C$501,$A77,Reviews!$V$2:$V$501,"Yes")/(COUNTIFS(Reviews!$C$2:$C$501,$A77,Reviews!$V$2:$V$501,"Yes")+COUNTIFS(Reviews!$C$2:$C$501,$A77,Reviews!$V$2:$V$501,"No"))))</f>
        <v/>
      </c>
    </row>
    <row r="78" customFormat="false" ht="15" hidden="false" customHeight="false" outlineLevel="0" collapsed="false">
      <c r="A78" s="10" t="str">
        <f aca="false">A34</f>
        <v/>
      </c>
      <c r="B78" s="28" t="str">
        <f aca="false">IF($A78="","",IF(COUNTIFS(Reviews!$C$2:$C$501,$A78,Reviews!$F$2:$F$501,"Yes")+COUNTIFS(Reviews!$C$2:$C$501,$A78,Reviews!$F$2:$F$501,"No")=0,"",COUNTIFS(Reviews!$C$2:$C$501,$A78,Reviews!$F$2:$F$501,"Yes")/(COUNTIFS(Reviews!$C$2:$C$501,$A78,Reviews!$F$2:$F$501,"Yes")+COUNTIFS(Reviews!$C$2:$C$501,$A78,Reviews!$F$2:$F$501,"No"))))</f>
        <v/>
      </c>
      <c r="C78" s="28" t="str">
        <f aca="false">IF($A78="","",IF(COUNTIFS(Reviews!$C$2:$C$501,$A78,Reviews!$G$2:$G$501,"Yes")+COUNTIFS(Reviews!$C$2:$C$501,$A78,Reviews!$G$2:$G$501,"No")=0,"",COUNTIFS(Reviews!$C$2:$C$501,$A78,Reviews!$G$2:$G$501,"Yes")/(COUNTIFS(Reviews!$C$2:$C$501,$A78,Reviews!$G$2:$G$501,"Yes")+COUNTIFS(Reviews!$C$2:$C$501,$A78,Reviews!$G$2:$G$501,"No"))))</f>
        <v/>
      </c>
      <c r="D78" s="28" t="str">
        <f aca="false">IF($A78="","",IF(COUNTIFS(Reviews!$C$2:$C$501,$A78,Reviews!$H$2:$H$501,"Yes")+COUNTIFS(Reviews!$C$2:$C$501,$A78,Reviews!$H$2:$H$501,"No")=0,"",COUNTIFS(Reviews!$C$2:$C$501,$A78,Reviews!$H$2:$H$501,"Yes")/(COUNTIFS(Reviews!$C$2:$C$501,$A78,Reviews!$H$2:$H$501,"Yes")+COUNTIFS(Reviews!$C$2:$C$501,$A78,Reviews!$H$2:$H$501,"No"))))</f>
        <v/>
      </c>
      <c r="E78" s="28" t="str">
        <f aca="false">IF($A78="","",IF(COUNTIFS(Reviews!$C$2:$C$501,$A78,Reviews!$I$2:$I$501,"Yes")+COUNTIFS(Reviews!$C$2:$C$501,$A78,Reviews!$I$2:$I$501,"No")=0,"",COUNTIFS(Reviews!$C$2:$C$501,$A78,Reviews!$I$2:$I$501,"Yes")/(COUNTIFS(Reviews!$C$2:$C$501,$A78,Reviews!$I$2:$I$501,"Yes")+COUNTIFS(Reviews!$C$2:$C$501,$A78,Reviews!$I$2:$I$501,"No"))))</f>
        <v/>
      </c>
      <c r="F78" s="28" t="str">
        <f aca="false">IF($A78="","",IF(COUNTIFS(Reviews!$C$2:$C$501,$A78,Reviews!$J$2:$J$501,"Yes")+COUNTIFS(Reviews!$C$2:$C$501,$A78,Reviews!$J$2:$J$501,"No")=0,"",COUNTIFS(Reviews!$C$2:$C$501,$A78,Reviews!$J$2:$J$501,"Yes")/(COUNTIFS(Reviews!$C$2:$C$501,$A78,Reviews!$J$2:$J$501,"Yes")+COUNTIFS(Reviews!$C$2:$C$501,$A78,Reviews!$J$2:$J$501,"No"))))</f>
        <v/>
      </c>
      <c r="G78" s="28" t="str">
        <f aca="false">IF($A78="","",IF(COUNTIFS(Reviews!$C$2:$C$501,$A78,Reviews!$L$2:$L$501,"Yes")+COUNTIFS(Reviews!$C$2:$C$501,$A78,Reviews!$L$2:$L$501,"No")=0,"",COUNTIFS(Reviews!$C$2:$C$501,$A78,Reviews!$L$2:$L$501,"Yes")/(COUNTIFS(Reviews!$C$2:$C$501,$A78,Reviews!$L$2:$L$501,"Yes")+COUNTIFS(Reviews!$C$2:$C$501,$A78,Reviews!$L$2:$L$501,"No"))))</f>
        <v/>
      </c>
      <c r="H78" s="28" t="str">
        <f aca="false">IF($A78="","",IF(COUNTIFS(Reviews!$C$2:$C$501,$A78,Reviews!$M$2:$M$501,"Yes")+COUNTIFS(Reviews!$C$2:$C$501,$A78,Reviews!$M$2:$M$501,"No")=0,"",COUNTIFS(Reviews!$C$2:$C$501,$A78,Reviews!$M$2:$M$501,"Yes")/(COUNTIFS(Reviews!$C$2:$C$501,$A78,Reviews!$M$2:$M$501,"Yes")+COUNTIFS(Reviews!$C$2:$C$501,$A78,Reviews!$M$2:$M$501,"No"))))</f>
        <v/>
      </c>
      <c r="I78" s="28" t="str">
        <f aca="false">IF($A78="","",IF(COUNTIFS(Reviews!$C$2:$C$501,$A78,Reviews!$N$2:$N$501,"Yes")+COUNTIFS(Reviews!$C$2:$C$501,$A78,Reviews!$N$2:$N$501,"No")=0,"",COUNTIFS(Reviews!$C$2:$C$501,$A78,Reviews!$N$2:$N$501,"Yes")/(COUNTIFS(Reviews!$C$2:$C$501,$A78,Reviews!$N$2:$N$501,"Yes")+COUNTIFS(Reviews!$C$2:$C$501,$A78,Reviews!$N$2:$N$501,"No"))))</f>
        <v/>
      </c>
      <c r="J78" s="28" t="str">
        <f aca="false">IF($A78="","",IF(COUNTIFS(Reviews!$C$2:$C$501,$A78,Reviews!$O$2:$O$501,"Yes")+COUNTIFS(Reviews!$C$2:$C$501,$A78,Reviews!$O$2:$O$501,"No")=0,"",COUNTIFS(Reviews!$C$2:$C$501,$A78,Reviews!$O$2:$O$501,"Yes")/(COUNTIFS(Reviews!$C$2:$C$501,$A78,Reviews!$O$2:$O$501,"Yes")+COUNTIFS(Reviews!$C$2:$C$501,$A78,Reviews!$O$2:$O$501,"No"))))</f>
        <v/>
      </c>
      <c r="K78" s="28" t="str">
        <f aca="false">IF($A78="","",IF(COUNTIFS(Reviews!$C$2:$C$501,$A78,Reviews!$P$2:$P$501,"Yes")+COUNTIFS(Reviews!$C$2:$C$501,$A78,Reviews!$P$2:$P$501,"No")=0,"",COUNTIFS(Reviews!$C$2:$C$501,$A78,Reviews!$P$2:$P$501,"Yes")/(COUNTIFS(Reviews!$C$2:$C$501,$A78,Reviews!$P$2:$P$501,"Yes")+COUNTIFS(Reviews!$C$2:$C$501,$A78,Reviews!$P$2:$P$501,"No"))))</f>
        <v/>
      </c>
      <c r="L78" s="28" t="str">
        <f aca="false">IF($A78="","",IF(COUNTIFS(Reviews!$C$2:$C$501,$A78,Reviews!$Q$2:$Q$501,"Yes")+COUNTIFS(Reviews!$C$2:$C$501,$A78,Reviews!$Q$2:$Q$501,"No")=0,"",COUNTIFS(Reviews!$C$2:$C$501,$A78,Reviews!$Q$2:$Q$501,"Yes")/(COUNTIFS(Reviews!$C$2:$C$501,$A78,Reviews!$Q$2:$Q$501,"Yes")+COUNTIFS(Reviews!$C$2:$C$501,$A78,Reviews!$Q$2:$Q$501,"No"))))</f>
        <v/>
      </c>
      <c r="M78" s="28" t="str">
        <f aca="false">IF($A78="","",IF(COUNTIFS(Reviews!$C$2:$C$501,$A78,Reviews!$S$2:$S$501,"Yes")+COUNTIFS(Reviews!$C$2:$C$501,$A78,Reviews!$S$2:$S$501,"No")=0,"",COUNTIFS(Reviews!$C$2:$C$501,$A78,Reviews!$S$2:$S$501,"Yes")/(COUNTIFS(Reviews!$C$2:$C$501,$A78,Reviews!$S$2:$S$501,"Yes")+COUNTIFS(Reviews!$C$2:$C$501,$A78,Reviews!$S$2:$S$501,"No"))))</f>
        <v/>
      </c>
      <c r="N78" s="28" t="str">
        <f aca="false">IF($A78="","",IF(COUNTIFS(Reviews!$C$2:$C$501,$A78,Reviews!$T$2:$T$501,"Yes")+COUNTIFS(Reviews!$C$2:$C$501,$A78,Reviews!$T$2:$T$501,"No")=0,"",COUNTIFS(Reviews!$C$2:$C$501,$A78,Reviews!$T$2:$T$501,"Yes")/(COUNTIFS(Reviews!$C$2:$C$501,$A78,Reviews!$T$2:$T$501,"Yes")+COUNTIFS(Reviews!$C$2:$C$501,$A78,Reviews!$T$2:$T$501,"No"))))</f>
        <v/>
      </c>
      <c r="O78" s="28" t="str">
        <f aca="false">IF($A78="","",IF(COUNTIFS(Reviews!$C$2:$C$501,$A78,Reviews!$U$2:$U$501,"Yes")+COUNTIFS(Reviews!$C$2:$C$501,$A78,Reviews!$U$2:$U$501,"No")=0,"",COUNTIFS(Reviews!$C$2:$C$501,$A78,Reviews!$U$2:$U$501,"Yes")/(COUNTIFS(Reviews!$C$2:$C$501,$A78,Reviews!$U$2:$U$501,"Yes")+COUNTIFS(Reviews!$C$2:$C$501,$A78,Reviews!$U$2:$U$501,"No"))))</f>
        <v/>
      </c>
      <c r="P78" s="28" t="str">
        <f aca="false">IF($A78="","",IF(COUNTIFS(Reviews!$C$2:$C$501,$A78,Reviews!$V$2:$V$501,"Yes")+COUNTIFS(Reviews!$C$2:$C$501,$A78,Reviews!$V$2:$V$501,"No")=0,"",COUNTIFS(Reviews!$C$2:$C$501,$A78,Reviews!$V$2:$V$501,"Yes")/(COUNTIFS(Reviews!$C$2:$C$501,$A78,Reviews!$V$2:$V$501,"Yes")+COUNTIFS(Reviews!$C$2:$C$501,$A78,Reviews!$V$2:$V$501,"No"))))</f>
        <v/>
      </c>
    </row>
    <row r="79" customFormat="false" ht="15" hidden="false" customHeight="false" outlineLevel="0" collapsed="false">
      <c r="A79" s="10" t="str">
        <f aca="false">A35</f>
        <v/>
      </c>
      <c r="B79" s="28" t="str">
        <f aca="false">IF($A79="","",IF(COUNTIFS(Reviews!$C$2:$C$501,$A79,Reviews!$F$2:$F$501,"Yes")+COUNTIFS(Reviews!$C$2:$C$501,$A79,Reviews!$F$2:$F$501,"No")=0,"",COUNTIFS(Reviews!$C$2:$C$501,$A79,Reviews!$F$2:$F$501,"Yes")/(COUNTIFS(Reviews!$C$2:$C$501,$A79,Reviews!$F$2:$F$501,"Yes")+COUNTIFS(Reviews!$C$2:$C$501,$A79,Reviews!$F$2:$F$501,"No"))))</f>
        <v/>
      </c>
      <c r="C79" s="28" t="str">
        <f aca="false">IF($A79="","",IF(COUNTIFS(Reviews!$C$2:$C$501,$A79,Reviews!$G$2:$G$501,"Yes")+COUNTIFS(Reviews!$C$2:$C$501,$A79,Reviews!$G$2:$G$501,"No")=0,"",COUNTIFS(Reviews!$C$2:$C$501,$A79,Reviews!$G$2:$G$501,"Yes")/(COUNTIFS(Reviews!$C$2:$C$501,$A79,Reviews!$G$2:$G$501,"Yes")+COUNTIFS(Reviews!$C$2:$C$501,$A79,Reviews!$G$2:$G$501,"No"))))</f>
        <v/>
      </c>
      <c r="D79" s="28" t="str">
        <f aca="false">IF($A79="","",IF(COUNTIFS(Reviews!$C$2:$C$501,$A79,Reviews!$H$2:$H$501,"Yes")+COUNTIFS(Reviews!$C$2:$C$501,$A79,Reviews!$H$2:$H$501,"No")=0,"",COUNTIFS(Reviews!$C$2:$C$501,$A79,Reviews!$H$2:$H$501,"Yes")/(COUNTIFS(Reviews!$C$2:$C$501,$A79,Reviews!$H$2:$H$501,"Yes")+COUNTIFS(Reviews!$C$2:$C$501,$A79,Reviews!$H$2:$H$501,"No"))))</f>
        <v/>
      </c>
      <c r="E79" s="28" t="str">
        <f aca="false">IF($A79="","",IF(COUNTIFS(Reviews!$C$2:$C$501,$A79,Reviews!$I$2:$I$501,"Yes")+COUNTIFS(Reviews!$C$2:$C$501,$A79,Reviews!$I$2:$I$501,"No")=0,"",COUNTIFS(Reviews!$C$2:$C$501,$A79,Reviews!$I$2:$I$501,"Yes")/(COUNTIFS(Reviews!$C$2:$C$501,$A79,Reviews!$I$2:$I$501,"Yes")+COUNTIFS(Reviews!$C$2:$C$501,$A79,Reviews!$I$2:$I$501,"No"))))</f>
        <v/>
      </c>
      <c r="F79" s="28" t="str">
        <f aca="false">IF($A79="","",IF(COUNTIFS(Reviews!$C$2:$C$501,$A79,Reviews!$J$2:$J$501,"Yes")+COUNTIFS(Reviews!$C$2:$C$501,$A79,Reviews!$J$2:$J$501,"No")=0,"",COUNTIFS(Reviews!$C$2:$C$501,$A79,Reviews!$J$2:$J$501,"Yes")/(COUNTIFS(Reviews!$C$2:$C$501,$A79,Reviews!$J$2:$J$501,"Yes")+COUNTIFS(Reviews!$C$2:$C$501,$A79,Reviews!$J$2:$J$501,"No"))))</f>
        <v/>
      </c>
      <c r="G79" s="28" t="str">
        <f aca="false">IF($A79="","",IF(COUNTIFS(Reviews!$C$2:$C$501,$A79,Reviews!$L$2:$L$501,"Yes")+COUNTIFS(Reviews!$C$2:$C$501,$A79,Reviews!$L$2:$L$501,"No")=0,"",COUNTIFS(Reviews!$C$2:$C$501,$A79,Reviews!$L$2:$L$501,"Yes")/(COUNTIFS(Reviews!$C$2:$C$501,$A79,Reviews!$L$2:$L$501,"Yes")+COUNTIFS(Reviews!$C$2:$C$501,$A79,Reviews!$L$2:$L$501,"No"))))</f>
        <v/>
      </c>
      <c r="H79" s="28" t="str">
        <f aca="false">IF($A79="","",IF(COUNTIFS(Reviews!$C$2:$C$501,$A79,Reviews!$M$2:$M$501,"Yes")+COUNTIFS(Reviews!$C$2:$C$501,$A79,Reviews!$M$2:$M$501,"No")=0,"",COUNTIFS(Reviews!$C$2:$C$501,$A79,Reviews!$M$2:$M$501,"Yes")/(COUNTIFS(Reviews!$C$2:$C$501,$A79,Reviews!$M$2:$M$501,"Yes")+COUNTIFS(Reviews!$C$2:$C$501,$A79,Reviews!$M$2:$M$501,"No"))))</f>
        <v/>
      </c>
      <c r="I79" s="28" t="str">
        <f aca="false">IF($A79="","",IF(COUNTIFS(Reviews!$C$2:$C$501,$A79,Reviews!$N$2:$N$501,"Yes")+COUNTIFS(Reviews!$C$2:$C$501,$A79,Reviews!$N$2:$N$501,"No")=0,"",COUNTIFS(Reviews!$C$2:$C$501,$A79,Reviews!$N$2:$N$501,"Yes")/(COUNTIFS(Reviews!$C$2:$C$501,$A79,Reviews!$N$2:$N$501,"Yes")+COUNTIFS(Reviews!$C$2:$C$501,$A79,Reviews!$N$2:$N$501,"No"))))</f>
        <v/>
      </c>
      <c r="J79" s="28" t="str">
        <f aca="false">IF($A79="","",IF(COUNTIFS(Reviews!$C$2:$C$501,$A79,Reviews!$O$2:$O$501,"Yes")+COUNTIFS(Reviews!$C$2:$C$501,$A79,Reviews!$O$2:$O$501,"No")=0,"",COUNTIFS(Reviews!$C$2:$C$501,$A79,Reviews!$O$2:$O$501,"Yes")/(COUNTIFS(Reviews!$C$2:$C$501,$A79,Reviews!$O$2:$O$501,"Yes")+COUNTIFS(Reviews!$C$2:$C$501,$A79,Reviews!$O$2:$O$501,"No"))))</f>
        <v/>
      </c>
      <c r="K79" s="28" t="str">
        <f aca="false">IF($A79="","",IF(COUNTIFS(Reviews!$C$2:$C$501,$A79,Reviews!$P$2:$P$501,"Yes")+COUNTIFS(Reviews!$C$2:$C$501,$A79,Reviews!$P$2:$P$501,"No")=0,"",COUNTIFS(Reviews!$C$2:$C$501,$A79,Reviews!$P$2:$P$501,"Yes")/(COUNTIFS(Reviews!$C$2:$C$501,$A79,Reviews!$P$2:$P$501,"Yes")+COUNTIFS(Reviews!$C$2:$C$501,$A79,Reviews!$P$2:$P$501,"No"))))</f>
        <v/>
      </c>
      <c r="L79" s="28" t="str">
        <f aca="false">IF($A79="","",IF(COUNTIFS(Reviews!$C$2:$C$501,$A79,Reviews!$Q$2:$Q$501,"Yes")+COUNTIFS(Reviews!$C$2:$C$501,$A79,Reviews!$Q$2:$Q$501,"No")=0,"",COUNTIFS(Reviews!$C$2:$C$501,$A79,Reviews!$Q$2:$Q$501,"Yes")/(COUNTIFS(Reviews!$C$2:$C$501,$A79,Reviews!$Q$2:$Q$501,"Yes")+COUNTIFS(Reviews!$C$2:$C$501,$A79,Reviews!$Q$2:$Q$501,"No"))))</f>
        <v/>
      </c>
      <c r="M79" s="28" t="str">
        <f aca="false">IF($A79="","",IF(COUNTIFS(Reviews!$C$2:$C$501,$A79,Reviews!$S$2:$S$501,"Yes")+COUNTIFS(Reviews!$C$2:$C$501,$A79,Reviews!$S$2:$S$501,"No")=0,"",COUNTIFS(Reviews!$C$2:$C$501,$A79,Reviews!$S$2:$S$501,"Yes")/(COUNTIFS(Reviews!$C$2:$C$501,$A79,Reviews!$S$2:$S$501,"Yes")+COUNTIFS(Reviews!$C$2:$C$501,$A79,Reviews!$S$2:$S$501,"No"))))</f>
        <v/>
      </c>
      <c r="N79" s="28" t="str">
        <f aca="false">IF($A79="","",IF(COUNTIFS(Reviews!$C$2:$C$501,$A79,Reviews!$T$2:$T$501,"Yes")+COUNTIFS(Reviews!$C$2:$C$501,$A79,Reviews!$T$2:$T$501,"No")=0,"",COUNTIFS(Reviews!$C$2:$C$501,$A79,Reviews!$T$2:$T$501,"Yes")/(COUNTIFS(Reviews!$C$2:$C$501,$A79,Reviews!$T$2:$T$501,"Yes")+COUNTIFS(Reviews!$C$2:$C$501,$A79,Reviews!$T$2:$T$501,"No"))))</f>
        <v/>
      </c>
      <c r="O79" s="28" t="str">
        <f aca="false">IF($A79="","",IF(COUNTIFS(Reviews!$C$2:$C$501,$A79,Reviews!$U$2:$U$501,"Yes")+COUNTIFS(Reviews!$C$2:$C$501,$A79,Reviews!$U$2:$U$501,"No")=0,"",COUNTIFS(Reviews!$C$2:$C$501,$A79,Reviews!$U$2:$U$501,"Yes")/(COUNTIFS(Reviews!$C$2:$C$501,$A79,Reviews!$U$2:$U$501,"Yes")+COUNTIFS(Reviews!$C$2:$C$501,$A79,Reviews!$U$2:$U$501,"No"))))</f>
        <v/>
      </c>
      <c r="P79" s="28" t="str">
        <f aca="false">IF($A79="","",IF(COUNTIFS(Reviews!$C$2:$C$501,$A79,Reviews!$V$2:$V$501,"Yes")+COUNTIFS(Reviews!$C$2:$C$501,$A79,Reviews!$V$2:$V$501,"No")=0,"",COUNTIFS(Reviews!$C$2:$C$501,$A79,Reviews!$V$2:$V$501,"Yes")/(COUNTIFS(Reviews!$C$2:$C$501,$A79,Reviews!$V$2:$V$501,"Yes")+COUNTIFS(Reviews!$C$2:$C$501,$A79,Reviews!$V$2:$V$501,"No"))))</f>
        <v/>
      </c>
    </row>
    <row r="80" customFormat="false" ht="15" hidden="false" customHeight="false" outlineLevel="0" collapsed="false">
      <c r="A80" s="10" t="str">
        <f aca="false">A36</f>
        <v/>
      </c>
      <c r="B80" s="28" t="str">
        <f aca="false">IF($A80="","",IF(COUNTIFS(Reviews!$C$2:$C$501,$A80,Reviews!$F$2:$F$501,"Yes")+COUNTIFS(Reviews!$C$2:$C$501,$A80,Reviews!$F$2:$F$501,"No")=0,"",COUNTIFS(Reviews!$C$2:$C$501,$A80,Reviews!$F$2:$F$501,"Yes")/(COUNTIFS(Reviews!$C$2:$C$501,$A80,Reviews!$F$2:$F$501,"Yes")+COUNTIFS(Reviews!$C$2:$C$501,$A80,Reviews!$F$2:$F$501,"No"))))</f>
        <v/>
      </c>
      <c r="C80" s="28" t="str">
        <f aca="false">IF($A80="","",IF(COUNTIFS(Reviews!$C$2:$C$501,$A80,Reviews!$G$2:$G$501,"Yes")+COUNTIFS(Reviews!$C$2:$C$501,$A80,Reviews!$G$2:$G$501,"No")=0,"",COUNTIFS(Reviews!$C$2:$C$501,$A80,Reviews!$G$2:$G$501,"Yes")/(COUNTIFS(Reviews!$C$2:$C$501,$A80,Reviews!$G$2:$G$501,"Yes")+COUNTIFS(Reviews!$C$2:$C$501,$A80,Reviews!$G$2:$G$501,"No"))))</f>
        <v/>
      </c>
      <c r="D80" s="28" t="str">
        <f aca="false">IF($A80="","",IF(COUNTIFS(Reviews!$C$2:$C$501,$A80,Reviews!$H$2:$H$501,"Yes")+COUNTIFS(Reviews!$C$2:$C$501,$A80,Reviews!$H$2:$H$501,"No")=0,"",COUNTIFS(Reviews!$C$2:$C$501,$A80,Reviews!$H$2:$H$501,"Yes")/(COUNTIFS(Reviews!$C$2:$C$501,$A80,Reviews!$H$2:$H$501,"Yes")+COUNTIFS(Reviews!$C$2:$C$501,$A80,Reviews!$H$2:$H$501,"No"))))</f>
        <v/>
      </c>
      <c r="E80" s="28" t="str">
        <f aca="false">IF($A80="","",IF(COUNTIFS(Reviews!$C$2:$C$501,$A80,Reviews!$I$2:$I$501,"Yes")+COUNTIFS(Reviews!$C$2:$C$501,$A80,Reviews!$I$2:$I$501,"No")=0,"",COUNTIFS(Reviews!$C$2:$C$501,$A80,Reviews!$I$2:$I$501,"Yes")/(COUNTIFS(Reviews!$C$2:$C$501,$A80,Reviews!$I$2:$I$501,"Yes")+COUNTIFS(Reviews!$C$2:$C$501,$A80,Reviews!$I$2:$I$501,"No"))))</f>
        <v/>
      </c>
      <c r="F80" s="28" t="str">
        <f aca="false">IF($A80="","",IF(COUNTIFS(Reviews!$C$2:$C$501,$A80,Reviews!$J$2:$J$501,"Yes")+COUNTIFS(Reviews!$C$2:$C$501,$A80,Reviews!$J$2:$J$501,"No")=0,"",COUNTIFS(Reviews!$C$2:$C$501,$A80,Reviews!$J$2:$J$501,"Yes")/(COUNTIFS(Reviews!$C$2:$C$501,$A80,Reviews!$J$2:$J$501,"Yes")+COUNTIFS(Reviews!$C$2:$C$501,$A80,Reviews!$J$2:$J$501,"No"))))</f>
        <v/>
      </c>
      <c r="G80" s="28" t="str">
        <f aca="false">IF($A80="","",IF(COUNTIFS(Reviews!$C$2:$C$501,$A80,Reviews!$L$2:$L$501,"Yes")+COUNTIFS(Reviews!$C$2:$C$501,$A80,Reviews!$L$2:$L$501,"No")=0,"",COUNTIFS(Reviews!$C$2:$C$501,$A80,Reviews!$L$2:$L$501,"Yes")/(COUNTIFS(Reviews!$C$2:$C$501,$A80,Reviews!$L$2:$L$501,"Yes")+COUNTIFS(Reviews!$C$2:$C$501,$A80,Reviews!$L$2:$L$501,"No"))))</f>
        <v/>
      </c>
      <c r="H80" s="28" t="str">
        <f aca="false">IF($A80="","",IF(COUNTIFS(Reviews!$C$2:$C$501,$A80,Reviews!$M$2:$M$501,"Yes")+COUNTIFS(Reviews!$C$2:$C$501,$A80,Reviews!$M$2:$M$501,"No")=0,"",COUNTIFS(Reviews!$C$2:$C$501,$A80,Reviews!$M$2:$M$501,"Yes")/(COUNTIFS(Reviews!$C$2:$C$501,$A80,Reviews!$M$2:$M$501,"Yes")+COUNTIFS(Reviews!$C$2:$C$501,$A80,Reviews!$M$2:$M$501,"No"))))</f>
        <v/>
      </c>
      <c r="I80" s="28" t="str">
        <f aca="false">IF($A80="","",IF(COUNTIFS(Reviews!$C$2:$C$501,$A80,Reviews!$N$2:$N$501,"Yes")+COUNTIFS(Reviews!$C$2:$C$501,$A80,Reviews!$N$2:$N$501,"No")=0,"",COUNTIFS(Reviews!$C$2:$C$501,$A80,Reviews!$N$2:$N$501,"Yes")/(COUNTIFS(Reviews!$C$2:$C$501,$A80,Reviews!$N$2:$N$501,"Yes")+COUNTIFS(Reviews!$C$2:$C$501,$A80,Reviews!$N$2:$N$501,"No"))))</f>
        <v/>
      </c>
      <c r="J80" s="28" t="str">
        <f aca="false">IF($A80="","",IF(COUNTIFS(Reviews!$C$2:$C$501,$A80,Reviews!$O$2:$O$501,"Yes")+COUNTIFS(Reviews!$C$2:$C$501,$A80,Reviews!$O$2:$O$501,"No")=0,"",COUNTIFS(Reviews!$C$2:$C$501,$A80,Reviews!$O$2:$O$501,"Yes")/(COUNTIFS(Reviews!$C$2:$C$501,$A80,Reviews!$O$2:$O$501,"Yes")+COUNTIFS(Reviews!$C$2:$C$501,$A80,Reviews!$O$2:$O$501,"No"))))</f>
        <v/>
      </c>
      <c r="K80" s="28" t="str">
        <f aca="false">IF($A80="","",IF(COUNTIFS(Reviews!$C$2:$C$501,$A80,Reviews!$P$2:$P$501,"Yes")+COUNTIFS(Reviews!$C$2:$C$501,$A80,Reviews!$P$2:$P$501,"No")=0,"",COUNTIFS(Reviews!$C$2:$C$501,$A80,Reviews!$P$2:$P$501,"Yes")/(COUNTIFS(Reviews!$C$2:$C$501,$A80,Reviews!$P$2:$P$501,"Yes")+COUNTIFS(Reviews!$C$2:$C$501,$A80,Reviews!$P$2:$P$501,"No"))))</f>
        <v/>
      </c>
      <c r="L80" s="28" t="str">
        <f aca="false">IF($A80="","",IF(COUNTIFS(Reviews!$C$2:$C$501,$A80,Reviews!$Q$2:$Q$501,"Yes")+COUNTIFS(Reviews!$C$2:$C$501,$A80,Reviews!$Q$2:$Q$501,"No")=0,"",COUNTIFS(Reviews!$C$2:$C$501,$A80,Reviews!$Q$2:$Q$501,"Yes")/(COUNTIFS(Reviews!$C$2:$C$501,$A80,Reviews!$Q$2:$Q$501,"Yes")+COUNTIFS(Reviews!$C$2:$C$501,$A80,Reviews!$Q$2:$Q$501,"No"))))</f>
        <v/>
      </c>
      <c r="M80" s="28" t="str">
        <f aca="false">IF($A80="","",IF(COUNTIFS(Reviews!$C$2:$C$501,$A80,Reviews!$S$2:$S$501,"Yes")+COUNTIFS(Reviews!$C$2:$C$501,$A80,Reviews!$S$2:$S$501,"No")=0,"",COUNTIFS(Reviews!$C$2:$C$501,$A80,Reviews!$S$2:$S$501,"Yes")/(COUNTIFS(Reviews!$C$2:$C$501,$A80,Reviews!$S$2:$S$501,"Yes")+COUNTIFS(Reviews!$C$2:$C$501,$A80,Reviews!$S$2:$S$501,"No"))))</f>
        <v/>
      </c>
      <c r="N80" s="28" t="str">
        <f aca="false">IF($A80="","",IF(COUNTIFS(Reviews!$C$2:$C$501,$A80,Reviews!$T$2:$T$501,"Yes")+COUNTIFS(Reviews!$C$2:$C$501,$A80,Reviews!$T$2:$T$501,"No")=0,"",COUNTIFS(Reviews!$C$2:$C$501,$A80,Reviews!$T$2:$T$501,"Yes")/(COUNTIFS(Reviews!$C$2:$C$501,$A80,Reviews!$T$2:$T$501,"Yes")+COUNTIFS(Reviews!$C$2:$C$501,$A80,Reviews!$T$2:$T$501,"No"))))</f>
        <v/>
      </c>
      <c r="O80" s="28" t="str">
        <f aca="false">IF($A80="","",IF(COUNTIFS(Reviews!$C$2:$C$501,$A80,Reviews!$U$2:$U$501,"Yes")+COUNTIFS(Reviews!$C$2:$C$501,$A80,Reviews!$U$2:$U$501,"No")=0,"",COUNTIFS(Reviews!$C$2:$C$501,$A80,Reviews!$U$2:$U$501,"Yes")/(COUNTIFS(Reviews!$C$2:$C$501,$A80,Reviews!$U$2:$U$501,"Yes")+COUNTIFS(Reviews!$C$2:$C$501,$A80,Reviews!$U$2:$U$501,"No"))))</f>
        <v/>
      </c>
      <c r="P80" s="28" t="str">
        <f aca="false">IF($A80="","",IF(COUNTIFS(Reviews!$C$2:$C$501,$A80,Reviews!$V$2:$V$501,"Yes")+COUNTIFS(Reviews!$C$2:$C$501,$A80,Reviews!$V$2:$V$501,"No")=0,"",COUNTIFS(Reviews!$C$2:$C$501,$A80,Reviews!$V$2:$V$501,"Yes")/(COUNTIFS(Reviews!$C$2:$C$501,$A80,Reviews!$V$2:$V$501,"Yes")+COUNTIFS(Reviews!$C$2:$C$501,$A80,Reviews!$V$2:$V$501,"No"))))</f>
        <v/>
      </c>
    </row>
    <row r="81" customFormat="false" ht="15" hidden="false" customHeight="false" outlineLevel="0" collapsed="false">
      <c r="A81" s="10" t="str">
        <f aca="false">A37</f>
        <v/>
      </c>
      <c r="B81" s="28" t="str">
        <f aca="false">IF($A81="","",IF(COUNTIFS(Reviews!$C$2:$C$501,$A81,Reviews!$F$2:$F$501,"Yes")+COUNTIFS(Reviews!$C$2:$C$501,$A81,Reviews!$F$2:$F$501,"No")=0,"",COUNTIFS(Reviews!$C$2:$C$501,$A81,Reviews!$F$2:$F$501,"Yes")/(COUNTIFS(Reviews!$C$2:$C$501,$A81,Reviews!$F$2:$F$501,"Yes")+COUNTIFS(Reviews!$C$2:$C$501,$A81,Reviews!$F$2:$F$501,"No"))))</f>
        <v/>
      </c>
      <c r="C81" s="28" t="str">
        <f aca="false">IF($A81="","",IF(COUNTIFS(Reviews!$C$2:$C$501,$A81,Reviews!$G$2:$G$501,"Yes")+COUNTIFS(Reviews!$C$2:$C$501,$A81,Reviews!$G$2:$G$501,"No")=0,"",COUNTIFS(Reviews!$C$2:$C$501,$A81,Reviews!$G$2:$G$501,"Yes")/(COUNTIFS(Reviews!$C$2:$C$501,$A81,Reviews!$G$2:$G$501,"Yes")+COUNTIFS(Reviews!$C$2:$C$501,$A81,Reviews!$G$2:$G$501,"No"))))</f>
        <v/>
      </c>
      <c r="D81" s="28" t="str">
        <f aca="false">IF($A81="","",IF(COUNTIFS(Reviews!$C$2:$C$501,$A81,Reviews!$H$2:$H$501,"Yes")+COUNTIFS(Reviews!$C$2:$C$501,$A81,Reviews!$H$2:$H$501,"No")=0,"",COUNTIFS(Reviews!$C$2:$C$501,$A81,Reviews!$H$2:$H$501,"Yes")/(COUNTIFS(Reviews!$C$2:$C$501,$A81,Reviews!$H$2:$H$501,"Yes")+COUNTIFS(Reviews!$C$2:$C$501,$A81,Reviews!$H$2:$H$501,"No"))))</f>
        <v/>
      </c>
      <c r="E81" s="28" t="str">
        <f aca="false">IF($A81="","",IF(COUNTIFS(Reviews!$C$2:$C$501,$A81,Reviews!$I$2:$I$501,"Yes")+COUNTIFS(Reviews!$C$2:$C$501,$A81,Reviews!$I$2:$I$501,"No")=0,"",COUNTIFS(Reviews!$C$2:$C$501,$A81,Reviews!$I$2:$I$501,"Yes")/(COUNTIFS(Reviews!$C$2:$C$501,$A81,Reviews!$I$2:$I$501,"Yes")+COUNTIFS(Reviews!$C$2:$C$501,$A81,Reviews!$I$2:$I$501,"No"))))</f>
        <v/>
      </c>
      <c r="F81" s="28" t="str">
        <f aca="false">IF($A81="","",IF(COUNTIFS(Reviews!$C$2:$C$501,$A81,Reviews!$J$2:$J$501,"Yes")+COUNTIFS(Reviews!$C$2:$C$501,$A81,Reviews!$J$2:$J$501,"No")=0,"",COUNTIFS(Reviews!$C$2:$C$501,$A81,Reviews!$J$2:$J$501,"Yes")/(COUNTIFS(Reviews!$C$2:$C$501,$A81,Reviews!$J$2:$J$501,"Yes")+COUNTIFS(Reviews!$C$2:$C$501,$A81,Reviews!$J$2:$J$501,"No"))))</f>
        <v/>
      </c>
      <c r="G81" s="28" t="str">
        <f aca="false">IF($A81="","",IF(COUNTIFS(Reviews!$C$2:$C$501,$A81,Reviews!$L$2:$L$501,"Yes")+COUNTIFS(Reviews!$C$2:$C$501,$A81,Reviews!$L$2:$L$501,"No")=0,"",COUNTIFS(Reviews!$C$2:$C$501,$A81,Reviews!$L$2:$L$501,"Yes")/(COUNTIFS(Reviews!$C$2:$C$501,$A81,Reviews!$L$2:$L$501,"Yes")+COUNTIFS(Reviews!$C$2:$C$501,$A81,Reviews!$L$2:$L$501,"No"))))</f>
        <v/>
      </c>
      <c r="H81" s="28" t="str">
        <f aca="false">IF($A81="","",IF(COUNTIFS(Reviews!$C$2:$C$501,$A81,Reviews!$M$2:$M$501,"Yes")+COUNTIFS(Reviews!$C$2:$C$501,$A81,Reviews!$M$2:$M$501,"No")=0,"",COUNTIFS(Reviews!$C$2:$C$501,$A81,Reviews!$M$2:$M$501,"Yes")/(COUNTIFS(Reviews!$C$2:$C$501,$A81,Reviews!$M$2:$M$501,"Yes")+COUNTIFS(Reviews!$C$2:$C$501,$A81,Reviews!$M$2:$M$501,"No"))))</f>
        <v/>
      </c>
      <c r="I81" s="28" t="str">
        <f aca="false">IF($A81="","",IF(COUNTIFS(Reviews!$C$2:$C$501,$A81,Reviews!$N$2:$N$501,"Yes")+COUNTIFS(Reviews!$C$2:$C$501,$A81,Reviews!$N$2:$N$501,"No")=0,"",COUNTIFS(Reviews!$C$2:$C$501,$A81,Reviews!$N$2:$N$501,"Yes")/(COUNTIFS(Reviews!$C$2:$C$501,$A81,Reviews!$N$2:$N$501,"Yes")+COUNTIFS(Reviews!$C$2:$C$501,$A81,Reviews!$N$2:$N$501,"No"))))</f>
        <v/>
      </c>
      <c r="J81" s="28" t="str">
        <f aca="false">IF($A81="","",IF(COUNTIFS(Reviews!$C$2:$C$501,$A81,Reviews!$O$2:$O$501,"Yes")+COUNTIFS(Reviews!$C$2:$C$501,$A81,Reviews!$O$2:$O$501,"No")=0,"",COUNTIFS(Reviews!$C$2:$C$501,$A81,Reviews!$O$2:$O$501,"Yes")/(COUNTIFS(Reviews!$C$2:$C$501,$A81,Reviews!$O$2:$O$501,"Yes")+COUNTIFS(Reviews!$C$2:$C$501,$A81,Reviews!$O$2:$O$501,"No"))))</f>
        <v/>
      </c>
      <c r="K81" s="28" t="str">
        <f aca="false">IF($A81="","",IF(COUNTIFS(Reviews!$C$2:$C$501,$A81,Reviews!$P$2:$P$501,"Yes")+COUNTIFS(Reviews!$C$2:$C$501,$A81,Reviews!$P$2:$P$501,"No")=0,"",COUNTIFS(Reviews!$C$2:$C$501,$A81,Reviews!$P$2:$P$501,"Yes")/(COUNTIFS(Reviews!$C$2:$C$501,$A81,Reviews!$P$2:$P$501,"Yes")+COUNTIFS(Reviews!$C$2:$C$501,$A81,Reviews!$P$2:$P$501,"No"))))</f>
        <v/>
      </c>
      <c r="L81" s="28" t="str">
        <f aca="false">IF($A81="","",IF(COUNTIFS(Reviews!$C$2:$C$501,$A81,Reviews!$Q$2:$Q$501,"Yes")+COUNTIFS(Reviews!$C$2:$C$501,$A81,Reviews!$Q$2:$Q$501,"No")=0,"",COUNTIFS(Reviews!$C$2:$C$501,$A81,Reviews!$Q$2:$Q$501,"Yes")/(COUNTIFS(Reviews!$C$2:$C$501,$A81,Reviews!$Q$2:$Q$501,"Yes")+COUNTIFS(Reviews!$C$2:$C$501,$A81,Reviews!$Q$2:$Q$501,"No"))))</f>
        <v/>
      </c>
      <c r="M81" s="28" t="str">
        <f aca="false">IF($A81="","",IF(COUNTIFS(Reviews!$C$2:$C$501,$A81,Reviews!$S$2:$S$501,"Yes")+COUNTIFS(Reviews!$C$2:$C$501,$A81,Reviews!$S$2:$S$501,"No")=0,"",COUNTIFS(Reviews!$C$2:$C$501,$A81,Reviews!$S$2:$S$501,"Yes")/(COUNTIFS(Reviews!$C$2:$C$501,$A81,Reviews!$S$2:$S$501,"Yes")+COUNTIFS(Reviews!$C$2:$C$501,$A81,Reviews!$S$2:$S$501,"No"))))</f>
        <v/>
      </c>
      <c r="N81" s="28" t="str">
        <f aca="false">IF($A81="","",IF(COUNTIFS(Reviews!$C$2:$C$501,$A81,Reviews!$T$2:$T$501,"Yes")+COUNTIFS(Reviews!$C$2:$C$501,$A81,Reviews!$T$2:$T$501,"No")=0,"",COUNTIFS(Reviews!$C$2:$C$501,$A81,Reviews!$T$2:$T$501,"Yes")/(COUNTIFS(Reviews!$C$2:$C$501,$A81,Reviews!$T$2:$T$501,"Yes")+COUNTIFS(Reviews!$C$2:$C$501,$A81,Reviews!$T$2:$T$501,"No"))))</f>
        <v/>
      </c>
      <c r="O81" s="28" t="str">
        <f aca="false">IF($A81="","",IF(COUNTIFS(Reviews!$C$2:$C$501,$A81,Reviews!$U$2:$U$501,"Yes")+COUNTIFS(Reviews!$C$2:$C$501,$A81,Reviews!$U$2:$U$501,"No")=0,"",COUNTIFS(Reviews!$C$2:$C$501,$A81,Reviews!$U$2:$U$501,"Yes")/(COUNTIFS(Reviews!$C$2:$C$501,$A81,Reviews!$U$2:$U$501,"Yes")+COUNTIFS(Reviews!$C$2:$C$501,$A81,Reviews!$U$2:$U$501,"No"))))</f>
        <v/>
      </c>
      <c r="P81" s="28" t="str">
        <f aca="false">IF($A81="","",IF(COUNTIFS(Reviews!$C$2:$C$501,$A81,Reviews!$V$2:$V$501,"Yes")+COUNTIFS(Reviews!$C$2:$C$501,$A81,Reviews!$V$2:$V$501,"No")=0,"",COUNTIFS(Reviews!$C$2:$C$501,$A81,Reviews!$V$2:$V$501,"Yes")/(COUNTIFS(Reviews!$C$2:$C$501,$A81,Reviews!$V$2:$V$501,"Yes")+COUNTIFS(Reviews!$C$2:$C$501,$A81,Reviews!$V$2:$V$501,"No"))))</f>
        <v/>
      </c>
    </row>
    <row r="82" customFormat="false" ht="15" hidden="false" customHeight="false" outlineLevel="0" collapsed="false">
      <c r="A82" s="10" t="str">
        <f aca="false">A38</f>
        <v/>
      </c>
      <c r="B82" s="28" t="str">
        <f aca="false">IF($A82="","",IF(COUNTIFS(Reviews!$C$2:$C$501,$A82,Reviews!$F$2:$F$501,"Yes")+COUNTIFS(Reviews!$C$2:$C$501,$A82,Reviews!$F$2:$F$501,"No")=0,"",COUNTIFS(Reviews!$C$2:$C$501,$A82,Reviews!$F$2:$F$501,"Yes")/(COUNTIFS(Reviews!$C$2:$C$501,$A82,Reviews!$F$2:$F$501,"Yes")+COUNTIFS(Reviews!$C$2:$C$501,$A82,Reviews!$F$2:$F$501,"No"))))</f>
        <v/>
      </c>
      <c r="C82" s="28" t="str">
        <f aca="false">IF($A82="","",IF(COUNTIFS(Reviews!$C$2:$C$501,$A82,Reviews!$G$2:$G$501,"Yes")+COUNTIFS(Reviews!$C$2:$C$501,$A82,Reviews!$G$2:$G$501,"No")=0,"",COUNTIFS(Reviews!$C$2:$C$501,$A82,Reviews!$G$2:$G$501,"Yes")/(COUNTIFS(Reviews!$C$2:$C$501,$A82,Reviews!$G$2:$G$501,"Yes")+COUNTIFS(Reviews!$C$2:$C$501,$A82,Reviews!$G$2:$G$501,"No"))))</f>
        <v/>
      </c>
      <c r="D82" s="28" t="str">
        <f aca="false">IF($A82="","",IF(COUNTIFS(Reviews!$C$2:$C$501,$A82,Reviews!$H$2:$H$501,"Yes")+COUNTIFS(Reviews!$C$2:$C$501,$A82,Reviews!$H$2:$H$501,"No")=0,"",COUNTIFS(Reviews!$C$2:$C$501,$A82,Reviews!$H$2:$H$501,"Yes")/(COUNTIFS(Reviews!$C$2:$C$501,$A82,Reviews!$H$2:$H$501,"Yes")+COUNTIFS(Reviews!$C$2:$C$501,$A82,Reviews!$H$2:$H$501,"No"))))</f>
        <v/>
      </c>
      <c r="E82" s="28" t="str">
        <f aca="false">IF($A82="","",IF(COUNTIFS(Reviews!$C$2:$C$501,$A82,Reviews!$I$2:$I$501,"Yes")+COUNTIFS(Reviews!$C$2:$C$501,$A82,Reviews!$I$2:$I$501,"No")=0,"",COUNTIFS(Reviews!$C$2:$C$501,$A82,Reviews!$I$2:$I$501,"Yes")/(COUNTIFS(Reviews!$C$2:$C$501,$A82,Reviews!$I$2:$I$501,"Yes")+COUNTIFS(Reviews!$C$2:$C$501,$A82,Reviews!$I$2:$I$501,"No"))))</f>
        <v/>
      </c>
      <c r="F82" s="28" t="str">
        <f aca="false">IF($A82="","",IF(COUNTIFS(Reviews!$C$2:$C$501,$A82,Reviews!$J$2:$J$501,"Yes")+COUNTIFS(Reviews!$C$2:$C$501,$A82,Reviews!$J$2:$J$501,"No")=0,"",COUNTIFS(Reviews!$C$2:$C$501,$A82,Reviews!$J$2:$J$501,"Yes")/(COUNTIFS(Reviews!$C$2:$C$501,$A82,Reviews!$J$2:$J$501,"Yes")+COUNTIFS(Reviews!$C$2:$C$501,$A82,Reviews!$J$2:$J$501,"No"))))</f>
        <v/>
      </c>
      <c r="G82" s="28" t="str">
        <f aca="false">IF($A82="","",IF(COUNTIFS(Reviews!$C$2:$C$501,$A82,Reviews!$L$2:$L$501,"Yes")+COUNTIFS(Reviews!$C$2:$C$501,$A82,Reviews!$L$2:$L$501,"No")=0,"",COUNTIFS(Reviews!$C$2:$C$501,$A82,Reviews!$L$2:$L$501,"Yes")/(COUNTIFS(Reviews!$C$2:$C$501,$A82,Reviews!$L$2:$L$501,"Yes")+COUNTIFS(Reviews!$C$2:$C$501,$A82,Reviews!$L$2:$L$501,"No"))))</f>
        <v/>
      </c>
      <c r="H82" s="28" t="str">
        <f aca="false">IF($A82="","",IF(COUNTIFS(Reviews!$C$2:$C$501,$A82,Reviews!$M$2:$M$501,"Yes")+COUNTIFS(Reviews!$C$2:$C$501,$A82,Reviews!$M$2:$M$501,"No")=0,"",COUNTIFS(Reviews!$C$2:$C$501,$A82,Reviews!$M$2:$M$501,"Yes")/(COUNTIFS(Reviews!$C$2:$C$501,$A82,Reviews!$M$2:$M$501,"Yes")+COUNTIFS(Reviews!$C$2:$C$501,$A82,Reviews!$M$2:$M$501,"No"))))</f>
        <v/>
      </c>
      <c r="I82" s="28" t="str">
        <f aca="false">IF($A82="","",IF(COUNTIFS(Reviews!$C$2:$C$501,$A82,Reviews!$N$2:$N$501,"Yes")+COUNTIFS(Reviews!$C$2:$C$501,$A82,Reviews!$N$2:$N$501,"No")=0,"",COUNTIFS(Reviews!$C$2:$C$501,$A82,Reviews!$N$2:$N$501,"Yes")/(COUNTIFS(Reviews!$C$2:$C$501,$A82,Reviews!$N$2:$N$501,"Yes")+COUNTIFS(Reviews!$C$2:$C$501,$A82,Reviews!$N$2:$N$501,"No"))))</f>
        <v/>
      </c>
      <c r="J82" s="28" t="str">
        <f aca="false">IF($A82="","",IF(COUNTIFS(Reviews!$C$2:$C$501,$A82,Reviews!$O$2:$O$501,"Yes")+COUNTIFS(Reviews!$C$2:$C$501,$A82,Reviews!$O$2:$O$501,"No")=0,"",COUNTIFS(Reviews!$C$2:$C$501,$A82,Reviews!$O$2:$O$501,"Yes")/(COUNTIFS(Reviews!$C$2:$C$501,$A82,Reviews!$O$2:$O$501,"Yes")+COUNTIFS(Reviews!$C$2:$C$501,$A82,Reviews!$O$2:$O$501,"No"))))</f>
        <v/>
      </c>
      <c r="K82" s="28" t="str">
        <f aca="false">IF($A82="","",IF(COUNTIFS(Reviews!$C$2:$C$501,$A82,Reviews!$P$2:$P$501,"Yes")+COUNTIFS(Reviews!$C$2:$C$501,$A82,Reviews!$P$2:$P$501,"No")=0,"",COUNTIFS(Reviews!$C$2:$C$501,$A82,Reviews!$P$2:$P$501,"Yes")/(COUNTIFS(Reviews!$C$2:$C$501,$A82,Reviews!$P$2:$P$501,"Yes")+COUNTIFS(Reviews!$C$2:$C$501,$A82,Reviews!$P$2:$P$501,"No"))))</f>
        <v/>
      </c>
      <c r="L82" s="28" t="str">
        <f aca="false">IF($A82="","",IF(COUNTIFS(Reviews!$C$2:$C$501,$A82,Reviews!$Q$2:$Q$501,"Yes")+COUNTIFS(Reviews!$C$2:$C$501,$A82,Reviews!$Q$2:$Q$501,"No")=0,"",COUNTIFS(Reviews!$C$2:$C$501,$A82,Reviews!$Q$2:$Q$501,"Yes")/(COUNTIFS(Reviews!$C$2:$C$501,$A82,Reviews!$Q$2:$Q$501,"Yes")+COUNTIFS(Reviews!$C$2:$C$501,$A82,Reviews!$Q$2:$Q$501,"No"))))</f>
        <v/>
      </c>
      <c r="M82" s="28" t="str">
        <f aca="false">IF($A82="","",IF(COUNTIFS(Reviews!$C$2:$C$501,$A82,Reviews!$S$2:$S$501,"Yes")+COUNTIFS(Reviews!$C$2:$C$501,$A82,Reviews!$S$2:$S$501,"No")=0,"",COUNTIFS(Reviews!$C$2:$C$501,$A82,Reviews!$S$2:$S$501,"Yes")/(COUNTIFS(Reviews!$C$2:$C$501,$A82,Reviews!$S$2:$S$501,"Yes")+COUNTIFS(Reviews!$C$2:$C$501,$A82,Reviews!$S$2:$S$501,"No"))))</f>
        <v/>
      </c>
      <c r="N82" s="28" t="str">
        <f aca="false">IF($A82="","",IF(COUNTIFS(Reviews!$C$2:$C$501,$A82,Reviews!$T$2:$T$501,"Yes")+COUNTIFS(Reviews!$C$2:$C$501,$A82,Reviews!$T$2:$T$501,"No")=0,"",COUNTIFS(Reviews!$C$2:$C$501,$A82,Reviews!$T$2:$T$501,"Yes")/(COUNTIFS(Reviews!$C$2:$C$501,$A82,Reviews!$T$2:$T$501,"Yes")+COUNTIFS(Reviews!$C$2:$C$501,$A82,Reviews!$T$2:$T$501,"No"))))</f>
        <v/>
      </c>
      <c r="O82" s="28" t="str">
        <f aca="false">IF($A82="","",IF(COUNTIFS(Reviews!$C$2:$C$501,$A82,Reviews!$U$2:$U$501,"Yes")+COUNTIFS(Reviews!$C$2:$C$501,$A82,Reviews!$U$2:$U$501,"No")=0,"",COUNTIFS(Reviews!$C$2:$C$501,$A82,Reviews!$U$2:$U$501,"Yes")/(COUNTIFS(Reviews!$C$2:$C$501,$A82,Reviews!$U$2:$U$501,"Yes")+COUNTIFS(Reviews!$C$2:$C$501,$A82,Reviews!$U$2:$U$501,"No"))))</f>
        <v/>
      </c>
      <c r="P82" s="28" t="str">
        <f aca="false">IF($A82="","",IF(COUNTIFS(Reviews!$C$2:$C$501,$A82,Reviews!$V$2:$V$501,"Yes")+COUNTIFS(Reviews!$C$2:$C$501,$A82,Reviews!$V$2:$V$501,"No")=0,"",COUNTIFS(Reviews!$C$2:$C$501,$A82,Reviews!$V$2:$V$501,"Yes")/(COUNTIFS(Reviews!$C$2:$C$501,$A82,Reviews!$V$2:$V$501,"Yes")+COUNTIFS(Reviews!$C$2:$C$501,$A82,Reviews!$V$2:$V$501,"No"))))</f>
        <v/>
      </c>
    </row>
    <row r="83" customFormat="false" ht="15" hidden="false" customHeight="false" outlineLevel="0" collapsed="false">
      <c r="A83" s="10" t="str">
        <f aca="false">A39</f>
        <v/>
      </c>
      <c r="B83" s="28" t="str">
        <f aca="false">IF($A83="","",IF(COUNTIFS(Reviews!$C$2:$C$501,$A83,Reviews!$F$2:$F$501,"Yes")+COUNTIFS(Reviews!$C$2:$C$501,$A83,Reviews!$F$2:$F$501,"No")=0,"",COUNTIFS(Reviews!$C$2:$C$501,$A83,Reviews!$F$2:$F$501,"Yes")/(COUNTIFS(Reviews!$C$2:$C$501,$A83,Reviews!$F$2:$F$501,"Yes")+COUNTIFS(Reviews!$C$2:$C$501,$A83,Reviews!$F$2:$F$501,"No"))))</f>
        <v/>
      </c>
      <c r="C83" s="28" t="str">
        <f aca="false">IF($A83="","",IF(COUNTIFS(Reviews!$C$2:$C$501,$A83,Reviews!$G$2:$G$501,"Yes")+COUNTIFS(Reviews!$C$2:$C$501,$A83,Reviews!$G$2:$G$501,"No")=0,"",COUNTIFS(Reviews!$C$2:$C$501,$A83,Reviews!$G$2:$G$501,"Yes")/(COUNTIFS(Reviews!$C$2:$C$501,$A83,Reviews!$G$2:$G$501,"Yes")+COUNTIFS(Reviews!$C$2:$C$501,$A83,Reviews!$G$2:$G$501,"No"))))</f>
        <v/>
      </c>
      <c r="D83" s="28" t="str">
        <f aca="false">IF($A83="","",IF(COUNTIFS(Reviews!$C$2:$C$501,$A83,Reviews!$H$2:$H$501,"Yes")+COUNTIFS(Reviews!$C$2:$C$501,$A83,Reviews!$H$2:$H$501,"No")=0,"",COUNTIFS(Reviews!$C$2:$C$501,$A83,Reviews!$H$2:$H$501,"Yes")/(COUNTIFS(Reviews!$C$2:$C$501,$A83,Reviews!$H$2:$H$501,"Yes")+COUNTIFS(Reviews!$C$2:$C$501,$A83,Reviews!$H$2:$H$501,"No"))))</f>
        <v/>
      </c>
      <c r="E83" s="28" t="str">
        <f aca="false">IF($A83="","",IF(COUNTIFS(Reviews!$C$2:$C$501,$A83,Reviews!$I$2:$I$501,"Yes")+COUNTIFS(Reviews!$C$2:$C$501,$A83,Reviews!$I$2:$I$501,"No")=0,"",COUNTIFS(Reviews!$C$2:$C$501,$A83,Reviews!$I$2:$I$501,"Yes")/(COUNTIFS(Reviews!$C$2:$C$501,$A83,Reviews!$I$2:$I$501,"Yes")+COUNTIFS(Reviews!$C$2:$C$501,$A83,Reviews!$I$2:$I$501,"No"))))</f>
        <v/>
      </c>
      <c r="F83" s="28" t="str">
        <f aca="false">IF($A83="","",IF(COUNTIFS(Reviews!$C$2:$C$501,$A83,Reviews!$J$2:$J$501,"Yes")+COUNTIFS(Reviews!$C$2:$C$501,$A83,Reviews!$J$2:$J$501,"No")=0,"",COUNTIFS(Reviews!$C$2:$C$501,$A83,Reviews!$J$2:$J$501,"Yes")/(COUNTIFS(Reviews!$C$2:$C$501,$A83,Reviews!$J$2:$J$501,"Yes")+COUNTIFS(Reviews!$C$2:$C$501,$A83,Reviews!$J$2:$J$501,"No"))))</f>
        <v/>
      </c>
      <c r="G83" s="28" t="str">
        <f aca="false">IF($A83="","",IF(COUNTIFS(Reviews!$C$2:$C$501,$A83,Reviews!$L$2:$L$501,"Yes")+COUNTIFS(Reviews!$C$2:$C$501,$A83,Reviews!$L$2:$L$501,"No")=0,"",COUNTIFS(Reviews!$C$2:$C$501,$A83,Reviews!$L$2:$L$501,"Yes")/(COUNTIFS(Reviews!$C$2:$C$501,$A83,Reviews!$L$2:$L$501,"Yes")+COUNTIFS(Reviews!$C$2:$C$501,$A83,Reviews!$L$2:$L$501,"No"))))</f>
        <v/>
      </c>
      <c r="H83" s="28" t="str">
        <f aca="false">IF($A83="","",IF(COUNTIFS(Reviews!$C$2:$C$501,$A83,Reviews!$M$2:$M$501,"Yes")+COUNTIFS(Reviews!$C$2:$C$501,$A83,Reviews!$M$2:$M$501,"No")=0,"",COUNTIFS(Reviews!$C$2:$C$501,$A83,Reviews!$M$2:$M$501,"Yes")/(COUNTIFS(Reviews!$C$2:$C$501,$A83,Reviews!$M$2:$M$501,"Yes")+COUNTIFS(Reviews!$C$2:$C$501,$A83,Reviews!$M$2:$M$501,"No"))))</f>
        <v/>
      </c>
      <c r="I83" s="28" t="str">
        <f aca="false">IF($A83="","",IF(COUNTIFS(Reviews!$C$2:$C$501,$A83,Reviews!$N$2:$N$501,"Yes")+COUNTIFS(Reviews!$C$2:$C$501,$A83,Reviews!$N$2:$N$501,"No")=0,"",COUNTIFS(Reviews!$C$2:$C$501,$A83,Reviews!$N$2:$N$501,"Yes")/(COUNTIFS(Reviews!$C$2:$C$501,$A83,Reviews!$N$2:$N$501,"Yes")+COUNTIFS(Reviews!$C$2:$C$501,$A83,Reviews!$N$2:$N$501,"No"))))</f>
        <v/>
      </c>
      <c r="J83" s="28" t="str">
        <f aca="false">IF($A83="","",IF(COUNTIFS(Reviews!$C$2:$C$501,$A83,Reviews!$O$2:$O$501,"Yes")+COUNTIFS(Reviews!$C$2:$C$501,$A83,Reviews!$O$2:$O$501,"No")=0,"",COUNTIFS(Reviews!$C$2:$C$501,$A83,Reviews!$O$2:$O$501,"Yes")/(COUNTIFS(Reviews!$C$2:$C$501,$A83,Reviews!$O$2:$O$501,"Yes")+COUNTIFS(Reviews!$C$2:$C$501,$A83,Reviews!$O$2:$O$501,"No"))))</f>
        <v/>
      </c>
      <c r="K83" s="28" t="str">
        <f aca="false">IF($A83="","",IF(COUNTIFS(Reviews!$C$2:$C$501,$A83,Reviews!$P$2:$P$501,"Yes")+COUNTIFS(Reviews!$C$2:$C$501,$A83,Reviews!$P$2:$P$501,"No")=0,"",COUNTIFS(Reviews!$C$2:$C$501,$A83,Reviews!$P$2:$P$501,"Yes")/(COUNTIFS(Reviews!$C$2:$C$501,$A83,Reviews!$P$2:$P$501,"Yes")+COUNTIFS(Reviews!$C$2:$C$501,$A83,Reviews!$P$2:$P$501,"No"))))</f>
        <v/>
      </c>
      <c r="L83" s="28" t="str">
        <f aca="false">IF($A83="","",IF(COUNTIFS(Reviews!$C$2:$C$501,$A83,Reviews!$Q$2:$Q$501,"Yes")+COUNTIFS(Reviews!$C$2:$C$501,$A83,Reviews!$Q$2:$Q$501,"No")=0,"",COUNTIFS(Reviews!$C$2:$C$501,$A83,Reviews!$Q$2:$Q$501,"Yes")/(COUNTIFS(Reviews!$C$2:$C$501,$A83,Reviews!$Q$2:$Q$501,"Yes")+COUNTIFS(Reviews!$C$2:$C$501,$A83,Reviews!$Q$2:$Q$501,"No"))))</f>
        <v/>
      </c>
      <c r="M83" s="28" t="str">
        <f aca="false">IF($A83="","",IF(COUNTIFS(Reviews!$C$2:$C$501,$A83,Reviews!$S$2:$S$501,"Yes")+COUNTIFS(Reviews!$C$2:$C$501,$A83,Reviews!$S$2:$S$501,"No")=0,"",COUNTIFS(Reviews!$C$2:$C$501,$A83,Reviews!$S$2:$S$501,"Yes")/(COUNTIFS(Reviews!$C$2:$C$501,$A83,Reviews!$S$2:$S$501,"Yes")+COUNTIFS(Reviews!$C$2:$C$501,$A83,Reviews!$S$2:$S$501,"No"))))</f>
        <v/>
      </c>
      <c r="N83" s="28" t="str">
        <f aca="false">IF($A83="","",IF(COUNTIFS(Reviews!$C$2:$C$501,$A83,Reviews!$T$2:$T$501,"Yes")+COUNTIFS(Reviews!$C$2:$C$501,$A83,Reviews!$T$2:$T$501,"No")=0,"",COUNTIFS(Reviews!$C$2:$C$501,$A83,Reviews!$T$2:$T$501,"Yes")/(COUNTIFS(Reviews!$C$2:$C$501,$A83,Reviews!$T$2:$T$501,"Yes")+COUNTIFS(Reviews!$C$2:$C$501,$A83,Reviews!$T$2:$T$501,"No"))))</f>
        <v/>
      </c>
      <c r="O83" s="28" t="str">
        <f aca="false">IF($A83="","",IF(COUNTIFS(Reviews!$C$2:$C$501,$A83,Reviews!$U$2:$U$501,"Yes")+COUNTIFS(Reviews!$C$2:$C$501,$A83,Reviews!$U$2:$U$501,"No")=0,"",COUNTIFS(Reviews!$C$2:$C$501,$A83,Reviews!$U$2:$U$501,"Yes")/(COUNTIFS(Reviews!$C$2:$C$501,$A83,Reviews!$U$2:$U$501,"Yes")+COUNTIFS(Reviews!$C$2:$C$501,$A83,Reviews!$U$2:$U$501,"No"))))</f>
        <v/>
      </c>
      <c r="P83" s="28" t="str">
        <f aca="false">IF($A83="","",IF(COUNTIFS(Reviews!$C$2:$C$501,$A83,Reviews!$V$2:$V$501,"Yes")+COUNTIFS(Reviews!$C$2:$C$501,$A83,Reviews!$V$2:$V$501,"No")=0,"",COUNTIFS(Reviews!$C$2:$C$501,$A83,Reviews!$V$2:$V$501,"Yes")/(COUNTIFS(Reviews!$C$2:$C$501,$A83,Reviews!$V$2:$V$501,"Yes")+COUNTIFS(Reviews!$C$2:$C$501,$A83,Reviews!$V$2:$V$501,"No"))))</f>
        <v/>
      </c>
    </row>
    <row r="84" customFormat="false" ht="15" hidden="false" customHeight="false" outlineLevel="0" collapsed="false">
      <c r="A84" s="10" t="str">
        <f aca="false">A40</f>
        <v/>
      </c>
      <c r="B84" s="28" t="str">
        <f aca="false">IF($A84="","",IF(COUNTIFS(Reviews!$C$2:$C$501,$A84,Reviews!$F$2:$F$501,"Yes")+COUNTIFS(Reviews!$C$2:$C$501,$A84,Reviews!$F$2:$F$501,"No")=0,"",COUNTIFS(Reviews!$C$2:$C$501,$A84,Reviews!$F$2:$F$501,"Yes")/(COUNTIFS(Reviews!$C$2:$C$501,$A84,Reviews!$F$2:$F$501,"Yes")+COUNTIFS(Reviews!$C$2:$C$501,$A84,Reviews!$F$2:$F$501,"No"))))</f>
        <v/>
      </c>
      <c r="C84" s="28" t="str">
        <f aca="false">IF($A84="","",IF(COUNTIFS(Reviews!$C$2:$C$501,$A84,Reviews!$G$2:$G$501,"Yes")+COUNTIFS(Reviews!$C$2:$C$501,$A84,Reviews!$G$2:$G$501,"No")=0,"",COUNTIFS(Reviews!$C$2:$C$501,$A84,Reviews!$G$2:$G$501,"Yes")/(COUNTIFS(Reviews!$C$2:$C$501,$A84,Reviews!$G$2:$G$501,"Yes")+COUNTIFS(Reviews!$C$2:$C$501,$A84,Reviews!$G$2:$G$501,"No"))))</f>
        <v/>
      </c>
      <c r="D84" s="28" t="str">
        <f aca="false">IF($A84="","",IF(COUNTIFS(Reviews!$C$2:$C$501,$A84,Reviews!$H$2:$H$501,"Yes")+COUNTIFS(Reviews!$C$2:$C$501,$A84,Reviews!$H$2:$H$501,"No")=0,"",COUNTIFS(Reviews!$C$2:$C$501,$A84,Reviews!$H$2:$H$501,"Yes")/(COUNTIFS(Reviews!$C$2:$C$501,$A84,Reviews!$H$2:$H$501,"Yes")+COUNTIFS(Reviews!$C$2:$C$501,$A84,Reviews!$H$2:$H$501,"No"))))</f>
        <v/>
      </c>
      <c r="E84" s="28" t="str">
        <f aca="false">IF($A84="","",IF(COUNTIFS(Reviews!$C$2:$C$501,$A84,Reviews!$I$2:$I$501,"Yes")+COUNTIFS(Reviews!$C$2:$C$501,$A84,Reviews!$I$2:$I$501,"No")=0,"",COUNTIFS(Reviews!$C$2:$C$501,$A84,Reviews!$I$2:$I$501,"Yes")/(COUNTIFS(Reviews!$C$2:$C$501,$A84,Reviews!$I$2:$I$501,"Yes")+COUNTIFS(Reviews!$C$2:$C$501,$A84,Reviews!$I$2:$I$501,"No"))))</f>
        <v/>
      </c>
      <c r="F84" s="28" t="str">
        <f aca="false">IF($A84="","",IF(COUNTIFS(Reviews!$C$2:$C$501,$A84,Reviews!$J$2:$J$501,"Yes")+COUNTIFS(Reviews!$C$2:$C$501,$A84,Reviews!$J$2:$J$501,"No")=0,"",COUNTIFS(Reviews!$C$2:$C$501,$A84,Reviews!$J$2:$J$501,"Yes")/(COUNTIFS(Reviews!$C$2:$C$501,$A84,Reviews!$J$2:$J$501,"Yes")+COUNTIFS(Reviews!$C$2:$C$501,$A84,Reviews!$J$2:$J$501,"No"))))</f>
        <v/>
      </c>
      <c r="G84" s="28" t="str">
        <f aca="false">IF($A84="","",IF(COUNTIFS(Reviews!$C$2:$C$501,$A84,Reviews!$L$2:$L$501,"Yes")+COUNTIFS(Reviews!$C$2:$C$501,$A84,Reviews!$L$2:$L$501,"No")=0,"",COUNTIFS(Reviews!$C$2:$C$501,$A84,Reviews!$L$2:$L$501,"Yes")/(COUNTIFS(Reviews!$C$2:$C$501,$A84,Reviews!$L$2:$L$501,"Yes")+COUNTIFS(Reviews!$C$2:$C$501,$A84,Reviews!$L$2:$L$501,"No"))))</f>
        <v/>
      </c>
      <c r="H84" s="28" t="str">
        <f aca="false">IF($A84="","",IF(COUNTIFS(Reviews!$C$2:$C$501,$A84,Reviews!$M$2:$M$501,"Yes")+COUNTIFS(Reviews!$C$2:$C$501,$A84,Reviews!$M$2:$M$501,"No")=0,"",COUNTIFS(Reviews!$C$2:$C$501,$A84,Reviews!$M$2:$M$501,"Yes")/(COUNTIFS(Reviews!$C$2:$C$501,$A84,Reviews!$M$2:$M$501,"Yes")+COUNTIFS(Reviews!$C$2:$C$501,$A84,Reviews!$M$2:$M$501,"No"))))</f>
        <v/>
      </c>
      <c r="I84" s="28" t="str">
        <f aca="false">IF($A84="","",IF(COUNTIFS(Reviews!$C$2:$C$501,$A84,Reviews!$N$2:$N$501,"Yes")+COUNTIFS(Reviews!$C$2:$C$501,$A84,Reviews!$N$2:$N$501,"No")=0,"",COUNTIFS(Reviews!$C$2:$C$501,$A84,Reviews!$N$2:$N$501,"Yes")/(COUNTIFS(Reviews!$C$2:$C$501,$A84,Reviews!$N$2:$N$501,"Yes")+COUNTIFS(Reviews!$C$2:$C$501,$A84,Reviews!$N$2:$N$501,"No"))))</f>
        <v/>
      </c>
      <c r="J84" s="28" t="str">
        <f aca="false">IF($A84="","",IF(COUNTIFS(Reviews!$C$2:$C$501,$A84,Reviews!$O$2:$O$501,"Yes")+COUNTIFS(Reviews!$C$2:$C$501,$A84,Reviews!$O$2:$O$501,"No")=0,"",COUNTIFS(Reviews!$C$2:$C$501,$A84,Reviews!$O$2:$O$501,"Yes")/(COUNTIFS(Reviews!$C$2:$C$501,$A84,Reviews!$O$2:$O$501,"Yes")+COUNTIFS(Reviews!$C$2:$C$501,$A84,Reviews!$O$2:$O$501,"No"))))</f>
        <v/>
      </c>
      <c r="K84" s="28" t="str">
        <f aca="false">IF($A84="","",IF(COUNTIFS(Reviews!$C$2:$C$501,$A84,Reviews!$P$2:$P$501,"Yes")+COUNTIFS(Reviews!$C$2:$C$501,$A84,Reviews!$P$2:$P$501,"No")=0,"",COUNTIFS(Reviews!$C$2:$C$501,$A84,Reviews!$P$2:$P$501,"Yes")/(COUNTIFS(Reviews!$C$2:$C$501,$A84,Reviews!$P$2:$P$501,"Yes")+COUNTIFS(Reviews!$C$2:$C$501,$A84,Reviews!$P$2:$P$501,"No"))))</f>
        <v/>
      </c>
      <c r="L84" s="28" t="str">
        <f aca="false">IF($A84="","",IF(COUNTIFS(Reviews!$C$2:$C$501,$A84,Reviews!$Q$2:$Q$501,"Yes")+COUNTIFS(Reviews!$C$2:$C$501,$A84,Reviews!$Q$2:$Q$501,"No")=0,"",COUNTIFS(Reviews!$C$2:$C$501,$A84,Reviews!$Q$2:$Q$501,"Yes")/(COUNTIFS(Reviews!$C$2:$C$501,$A84,Reviews!$Q$2:$Q$501,"Yes")+COUNTIFS(Reviews!$C$2:$C$501,$A84,Reviews!$Q$2:$Q$501,"No"))))</f>
        <v/>
      </c>
      <c r="M84" s="28" t="str">
        <f aca="false">IF($A84="","",IF(COUNTIFS(Reviews!$C$2:$C$501,$A84,Reviews!$S$2:$S$501,"Yes")+COUNTIFS(Reviews!$C$2:$C$501,$A84,Reviews!$S$2:$S$501,"No")=0,"",COUNTIFS(Reviews!$C$2:$C$501,$A84,Reviews!$S$2:$S$501,"Yes")/(COUNTIFS(Reviews!$C$2:$C$501,$A84,Reviews!$S$2:$S$501,"Yes")+COUNTIFS(Reviews!$C$2:$C$501,$A84,Reviews!$S$2:$S$501,"No"))))</f>
        <v/>
      </c>
      <c r="N84" s="28" t="str">
        <f aca="false">IF($A84="","",IF(COUNTIFS(Reviews!$C$2:$C$501,$A84,Reviews!$T$2:$T$501,"Yes")+COUNTIFS(Reviews!$C$2:$C$501,$A84,Reviews!$T$2:$T$501,"No")=0,"",COUNTIFS(Reviews!$C$2:$C$501,$A84,Reviews!$T$2:$T$501,"Yes")/(COUNTIFS(Reviews!$C$2:$C$501,$A84,Reviews!$T$2:$T$501,"Yes")+COUNTIFS(Reviews!$C$2:$C$501,$A84,Reviews!$T$2:$T$501,"No"))))</f>
        <v/>
      </c>
      <c r="O84" s="28" t="str">
        <f aca="false">IF($A84="","",IF(COUNTIFS(Reviews!$C$2:$C$501,$A84,Reviews!$U$2:$U$501,"Yes")+COUNTIFS(Reviews!$C$2:$C$501,$A84,Reviews!$U$2:$U$501,"No")=0,"",COUNTIFS(Reviews!$C$2:$C$501,$A84,Reviews!$U$2:$U$501,"Yes")/(COUNTIFS(Reviews!$C$2:$C$501,$A84,Reviews!$U$2:$U$501,"Yes")+COUNTIFS(Reviews!$C$2:$C$501,$A84,Reviews!$U$2:$U$501,"No"))))</f>
        <v/>
      </c>
      <c r="P84" s="28" t="str">
        <f aca="false">IF($A84="","",IF(COUNTIFS(Reviews!$C$2:$C$501,$A84,Reviews!$V$2:$V$501,"Yes")+COUNTIFS(Reviews!$C$2:$C$501,$A84,Reviews!$V$2:$V$501,"No")=0,"",COUNTIFS(Reviews!$C$2:$C$501,$A84,Reviews!$V$2:$V$501,"Yes")/(COUNTIFS(Reviews!$C$2:$C$501,$A84,Reviews!$V$2:$V$501,"Yes")+COUNTIFS(Reviews!$C$2:$C$501,$A84,Reviews!$V$2:$V$501,"No"))))</f>
        <v/>
      </c>
    </row>
    <row r="85" customFormat="false" ht="15" hidden="false" customHeight="false" outlineLevel="0" collapsed="false">
      <c r="A85" s="10" t="str">
        <f aca="false">A41</f>
        <v/>
      </c>
      <c r="B85" s="28" t="str">
        <f aca="false">IF($A85="","",IF(COUNTIFS(Reviews!$C$2:$C$501,$A85,Reviews!$F$2:$F$501,"Yes")+COUNTIFS(Reviews!$C$2:$C$501,$A85,Reviews!$F$2:$F$501,"No")=0,"",COUNTIFS(Reviews!$C$2:$C$501,$A85,Reviews!$F$2:$F$501,"Yes")/(COUNTIFS(Reviews!$C$2:$C$501,$A85,Reviews!$F$2:$F$501,"Yes")+COUNTIFS(Reviews!$C$2:$C$501,$A85,Reviews!$F$2:$F$501,"No"))))</f>
        <v/>
      </c>
      <c r="C85" s="28" t="str">
        <f aca="false">IF($A85="","",IF(COUNTIFS(Reviews!$C$2:$C$501,$A85,Reviews!$G$2:$G$501,"Yes")+COUNTIFS(Reviews!$C$2:$C$501,$A85,Reviews!$G$2:$G$501,"No")=0,"",COUNTIFS(Reviews!$C$2:$C$501,$A85,Reviews!$G$2:$G$501,"Yes")/(COUNTIFS(Reviews!$C$2:$C$501,$A85,Reviews!$G$2:$G$501,"Yes")+COUNTIFS(Reviews!$C$2:$C$501,$A85,Reviews!$G$2:$G$501,"No"))))</f>
        <v/>
      </c>
      <c r="D85" s="28" t="str">
        <f aca="false">IF($A85="","",IF(COUNTIFS(Reviews!$C$2:$C$501,$A85,Reviews!$H$2:$H$501,"Yes")+COUNTIFS(Reviews!$C$2:$C$501,$A85,Reviews!$H$2:$H$501,"No")=0,"",COUNTIFS(Reviews!$C$2:$C$501,$A85,Reviews!$H$2:$H$501,"Yes")/(COUNTIFS(Reviews!$C$2:$C$501,$A85,Reviews!$H$2:$H$501,"Yes")+COUNTIFS(Reviews!$C$2:$C$501,$A85,Reviews!$H$2:$H$501,"No"))))</f>
        <v/>
      </c>
      <c r="E85" s="28" t="str">
        <f aca="false">IF($A85="","",IF(COUNTIFS(Reviews!$C$2:$C$501,$A85,Reviews!$I$2:$I$501,"Yes")+COUNTIFS(Reviews!$C$2:$C$501,$A85,Reviews!$I$2:$I$501,"No")=0,"",COUNTIFS(Reviews!$C$2:$C$501,$A85,Reviews!$I$2:$I$501,"Yes")/(COUNTIFS(Reviews!$C$2:$C$501,$A85,Reviews!$I$2:$I$501,"Yes")+COUNTIFS(Reviews!$C$2:$C$501,$A85,Reviews!$I$2:$I$501,"No"))))</f>
        <v/>
      </c>
      <c r="F85" s="28" t="str">
        <f aca="false">IF($A85="","",IF(COUNTIFS(Reviews!$C$2:$C$501,$A85,Reviews!$J$2:$J$501,"Yes")+COUNTIFS(Reviews!$C$2:$C$501,$A85,Reviews!$J$2:$J$501,"No")=0,"",COUNTIFS(Reviews!$C$2:$C$501,$A85,Reviews!$J$2:$J$501,"Yes")/(COUNTIFS(Reviews!$C$2:$C$501,$A85,Reviews!$J$2:$J$501,"Yes")+COUNTIFS(Reviews!$C$2:$C$501,$A85,Reviews!$J$2:$J$501,"No"))))</f>
        <v/>
      </c>
      <c r="G85" s="28" t="str">
        <f aca="false">IF($A85="","",IF(COUNTIFS(Reviews!$C$2:$C$501,$A85,Reviews!$L$2:$L$501,"Yes")+COUNTIFS(Reviews!$C$2:$C$501,$A85,Reviews!$L$2:$L$501,"No")=0,"",COUNTIFS(Reviews!$C$2:$C$501,$A85,Reviews!$L$2:$L$501,"Yes")/(COUNTIFS(Reviews!$C$2:$C$501,$A85,Reviews!$L$2:$L$501,"Yes")+COUNTIFS(Reviews!$C$2:$C$501,$A85,Reviews!$L$2:$L$501,"No"))))</f>
        <v/>
      </c>
      <c r="H85" s="28" t="str">
        <f aca="false">IF($A85="","",IF(COUNTIFS(Reviews!$C$2:$C$501,$A85,Reviews!$M$2:$M$501,"Yes")+COUNTIFS(Reviews!$C$2:$C$501,$A85,Reviews!$M$2:$M$501,"No")=0,"",COUNTIFS(Reviews!$C$2:$C$501,$A85,Reviews!$M$2:$M$501,"Yes")/(COUNTIFS(Reviews!$C$2:$C$501,$A85,Reviews!$M$2:$M$501,"Yes")+COUNTIFS(Reviews!$C$2:$C$501,$A85,Reviews!$M$2:$M$501,"No"))))</f>
        <v/>
      </c>
      <c r="I85" s="28" t="str">
        <f aca="false">IF($A85="","",IF(COUNTIFS(Reviews!$C$2:$C$501,$A85,Reviews!$N$2:$N$501,"Yes")+COUNTIFS(Reviews!$C$2:$C$501,$A85,Reviews!$N$2:$N$501,"No")=0,"",COUNTIFS(Reviews!$C$2:$C$501,$A85,Reviews!$N$2:$N$501,"Yes")/(COUNTIFS(Reviews!$C$2:$C$501,$A85,Reviews!$N$2:$N$501,"Yes")+COUNTIFS(Reviews!$C$2:$C$501,$A85,Reviews!$N$2:$N$501,"No"))))</f>
        <v/>
      </c>
      <c r="J85" s="28" t="str">
        <f aca="false">IF($A85="","",IF(COUNTIFS(Reviews!$C$2:$C$501,$A85,Reviews!$O$2:$O$501,"Yes")+COUNTIFS(Reviews!$C$2:$C$501,$A85,Reviews!$O$2:$O$501,"No")=0,"",COUNTIFS(Reviews!$C$2:$C$501,$A85,Reviews!$O$2:$O$501,"Yes")/(COUNTIFS(Reviews!$C$2:$C$501,$A85,Reviews!$O$2:$O$501,"Yes")+COUNTIFS(Reviews!$C$2:$C$501,$A85,Reviews!$O$2:$O$501,"No"))))</f>
        <v/>
      </c>
      <c r="K85" s="28" t="str">
        <f aca="false">IF($A85="","",IF(COUNTIFS(Reviews!$C$2:$C$501,$A85,Reviews!$P$2:$P$501,"Yes")+COUNTIFS(Reviews!$C$2:$C$501,$A85,Reviews!$P$2:$P$501,"No")=0,"",COUNTIFS(Reviews!$C$2:$C$501,$A85,Reviews!$P$2:$P$501,"Yes")/(COUNTIFS(Reviews!$C$2:$C$501,$A85,Reviews!$P$2:$P$501,"Yes")+COUNTIFS(Reviews!$C$2:$C$501,$A85,Reviews!$P$2:$P$501,"No"))))</f>
        <v/>
      </c>
      <c r="L85" s="28" t="str">
        <f aca="false">IF($A85="","",IF(COUNTIFS(Reviews!$C$2:$C$501,$A85,Reviews!$Q$2:$Q$501,"Yes")+COUNTIFS(Reviews!$C$2:$C$501,$A85,Reviews!$Q$2:$Q$501,"No")=0,"",COUNTIFS(Reviews!$C$2:$C$501,$A85,Reviews!$Q$2:$Q$501,"Yes")/(COUNTIFS(Reviews!$C$2:$C$501,$A85,Reviews!$Q$2:$Q$501,"Yes")+COUNTIFS(Reviews!$C$2:$C$501,$A85,Reviews!$Q$2:$Q$501,"No"))))</f>
        <v/>
      </c>
      <c r="M85" s="28" t="str">
        <f aca="false">IF($A85="","",IF(COUNTIFS(Reviews!$C$2:$C$501,$A85,Reviews!$S$2:$S$501,"Yes")+COUNTIFS(Reviews!$C$2:$C$501,$A85,Reviews!$S$2:$S$501,"No")=0,"",COUNTIFS(Reviews!$C$2:$C$501,$A85,Reviews!$S$2:$S$501,"Yes")/(COUNTIFS(Reviews!$C$2:$C$501,$A85,Reviews!$S$2:$S$501,"Yes")+COUNTIFS(Reviews!$C$2:$C$501,$A85,Reviews!$S$2:$S$501,"No"))))</f>
        <v/>
      </c>
      <c r="N85" s="28" t="str">
        <f aca="false">IF($A85="","",IF(COUNTIFS(Reviews!$C$2:$C$501,$A85,Reviews!$T$2:$T$501,"Yes")+COUNTIFS(Reviews!$C$2:$C$501,$A85,Reviews!$T$2:$T$501,"No")=0,"",COUNTIFS(Reviews!$C$2:$C$501,$A85,Reviews!$T$2:$T$501,"Yes")/(COUNTIFS(Reviews!$C$2:$C$501,$A85,Reviews!$T$2:$T$501,"Yes")+COUNTIFS(Reviews!$C$2:$C$501,$A85,Reviews!$T$2:$T$501,"No"))))</f>
        <v/>
      </c>
      <c r="O85" s="28" t="str">
        <f aca="false">IF($A85="","",IF(COUNTIFS(Reviews!$C$2:$C$501,$A85,Reviews!$U$2:$U$501,"Yes")+COUNTIFS(Reviews!$C$2:$C$501,$A85,Reviews!$U$2:$U$501,"No")=0,"",COUNTIFS(Reviews!$C$2:$C$501,$A85,Reviews!$U$2:$U$501,"Yes")/(COUNTIFS(Reviews!$C$2:$C$501,$A85,Reviews!$U$2:$U$501,"Yes")+COUNTIFS(Reviews!$C$2:$C$501,$A85,Reviews!$U$2:$U$501,"No"))))</f>
        <v/>
      </c>
      <c r="P85" s="28" t="str">
        <f aca="false">IF($A85="","",IF(COUNTIFS(Reviews!$C$2:$C$501,$A85,Reviews!$V$2:$V$501,"Yes")+COUNTIFS(Reviews!$C$2:$C$501,$A85,Reviews!$V$2:$V$501,"No")=0,"",COUNTIFS(Reviews!$C$2:$C$501,$A85,Reviews!$V$2:$V$501,"Yes")/(COUNTIFS(Reviews!$C$2:$C$501,$A85,Reviews!$V$2:$V$501,"Yes")+COUNTIFS(Reviews!$C$2:$C$501,$A85,Reviews!$V$2:$V$501,"No"))))</f>
        <v/>
      </c>
    </row>
    <row r="86" customFormat="false" ht="15" hidden="false" customHeight="false" outlineLevel="0" collapsed="false">
      <c r="A86" s="10" t="str">
        <f aca="false">A42</f>
        <v/>
      </c>
      <c r="B86" s="28" t="str">
        <f aca="false">IF($A86="","",IF(COUNTIFS(Reviews!$C$2:$C$501,$A86,Reviews!$F$2:$F$501,"Yes")+COUNTIFS(Reviews!$C$2:$C$501,$A86,Reviews!$F$2:$F$501,"No")=0,"",COUNTIFS(Reviews!$C$2:$C$501,$A86,Reviews!$F$2:$F$501,"Yes")/(COUNTIFS(Reviews!$C$2:$C$501,$A86,Reviews!$F$2:$F$501,"Yes")+COUNTIFS(Reviews!$C$2:$C$501,$A86,Reviews!$F$2:$F$501,"No"))))</f>
        <v/>
      </c>
      <c r="C86" s="28" t="str">
        <f aca="false">IF($A86="","",IF(COUNTIFS(Reviews!$C$2:$C$501,$A86,Reviews!$G$2:$G$501,"Yes")+COUNTIFS(Reviews!$C$2:$C$501,$A86,Reviews!$G$2:$G$501,"No")=0,"",COUNTIFS(Reviews!$C$2:$C$501,$A86,Reviews!$G$2:$G$501,"Yes")/(COUNTIFS(Reviews!$C$2:$C$501,$A86,Reviews!$G$2:$G$501,"Yes")+COUNTIFS(Reviews!$C$2:$C$501,$A86,Reviews!$G$2:$G$501,"No"))))</f>
        <v/>
      </c>
      <c r="D86" s="28" t="str">
        <f aca="false">IF($A86="","",IF(COUNTIFS(Reviews!$C$2:$C$501,$A86,Reviews!$H$2:$H$501,"Yes")+COUNTIFS(Reviews!$C$2:$C$501,$A86,Reviews!$H$2:$H$501,"No")=0,"",COUNTIFS(Reviews!$C$2:$C$501,$A86,Reviews!$H$2:$H$501,"Yes")/(COUNTIFS(Reviews!$C$2:$C$501,$A86,Reviews!$H$2:$H$501,"Yes")+COUNTIFS(Reviews!$C$2:$C$501,$A86,Reviews!$H$2:$H$501,"No"))))</f>
        <v/>
      </c>
      <c r="E86" s="28" t="str">
        <f aca="false">IF($A86="","",IF(COUNTIFS(Reviews!$C$2:$C$501,$A86,Reviews!$I$2:$I$501,"Yes")+COUNTIFS(Reviews!$C$2:$C$501,$A86,Reviews!$I$2:$I$501,"No")=0,"",COUNTIFS(Reviews!$C$2:$C$501,$A86,Reviews!$I$2:$I$501,"Yes")/(COUNTIFS(Reviews!$C$2:$C$501,$A86,Reviews!$I$2:$I$501,"Yes")+COUNTIFS(Reviews!$C$2:$C$501,$A86,Reviews!$I$2:$I$501,"No"))))</f>
        <v/>
      </c>
      <c r="F86" s="28" t="str">
        <f aca="false">IF($A86="","",IF(COUNTIFS(Reviews!$C$2:$C$501,$A86,Reviews!$J$2:$J$501,"Yes")+COUNTIFS(Reviews!$C$2:$C$501,$A86,Reviews!$J$2:$J$501,"No")=0,"",COUNTIFS(Reviews!$C$2:$C$501,$A86,Reviews!$J$2:$J$501,"Yes")/(COUNTIFS(Reviews!$C$2:$C$501,$A86,Reviews!$J$2:$J$501,"Yes")+COUNTIFS(Reviews!$C$2:$C$501,$A86,Reviews!$J$2:$J$501,"No"))))</f>
        <v/>
      </c>
      <c r="G86" s="28" t="str">
        <f aca="false">IF($A86="","",IF(COUNTIFS(Reviews!$C$2:$C$501,$A86,Reviews!$L$2:$L$501,"Yes")+COUNTIFS(Reviews!$C$2:$C$501,$A86,Reviews!$L$2:$L$501,"No")=0,"",COUNTIFS(Reviews!$C$2:$C$501,$A86,Reviews!$L$2:$L$501,"Yes")/(COUNTIFS(Reviews!$C$2:$C$501,$A86,Reviews!$L$2:$L$501,"Yes")+COUNTIFS(Reviews!$C$2:$C$501,$A86,Reviews!$L$2:$L$501,"No"))))</f>
        <v/>
      </c>
      <c r="H86" s="28" t="str">
        <f aca="false">IF($A86="","",IF(COUNTIFS(Reviews!$C$2:$C$501,$A86,Reviews!$M$2:$M$501,"Yes")+COUNTIFS(Reviews!$C$2:$C$501,$A86,Reviews!$M$2:$M$501,"No")=0,"",COUNTIFS(Reviews!$C$2:$C$501,$A86,Reviews!$M$2:$M$501,"Yes")/(COUNTIFS(Reviews!$C$2:$C$501,$A86,Reviews!$M$2:$M$501,"Yes")+COUNTIFS(Reviews!$C$2:$C$501,$A86,Reviews!$M$2:$M$501,"No"))))</f>
        <v/>
      </c>
      <c r="I86" s="28" t="str">
        <f aca="false">IF($A86="","",IF(COUNTIFS(Reviews!$C$2:$C$501,$A86,Reviews!$N$2:$N$501,"Yes")+COUNTIFS(Reviews!$C$2:$C$501,$A86,Reviews!$N$2:$N$501,"No")=0,"",COUNTIFS(Reviews!$C$2:$C$501,$A86,Reviews!$N$2:$N$501,"Yes")/(COUNTIFS(Reviews!$C$2:$C$501,$A86,Reviews!$N$2:$N$501,"Yes")+COUNTIFS(Reviews!$C$2:$C$501,$A86,Reviews!$N$2:$N$501,"No"))))</f>
        <v/>
      </c>
      <c r="J86" s="28" t="str">
        <f aca="false">IF($A86="","",IF(COUNTIFS(Reviews!$C$2:$C$501,$A86,Reviews!$O$2:$O$501,"Yes")+COUNTIFS(Reviews!$C$2:$C$501,$A86,Reviews!$O$2:$O$501,"No")=0,"",COUNTIFS(Reviews!$C$2:$C$501,$A86,Reviews!$O$2:$O$501,"Yes")/(COUNTIFS(Reviews!$C$2:$C$501,$A86,Reviews!$O$2:$O$501,"Yes")+COUNTIFS(Reviews!$C$2:$C$501,$A86,Reviews!$O$2:$O$501,"No"))))</f>
        <v/>
      </c>
      <c r="K86" s="28" t="str">
        <f aca="false">IF($A86="","",IF(COUNTIFS(Reviews!$C$2:$C$501,$A86,Reviews!$P$2:$P$501,"Yes")+COUNTIFS(Reviews!$C$2:$C$501,$A86,Reviews!$P$2:$P$501,"No")=0,"",COUNTIFS(Reviews!$C$2:$C$501,$A86,Reviews!$P$2:$P$501,"Yes")/(COUNTIFS(Reviews!$C$2:$C$501,$A86,Reviews!$P$2:$P$501,"Yes")+COUNTIFS(Reviews!$C$2:$C$501,$A86,Reviews!$P$2:$P$501,"No"))))</f>
        <v/>
      </c>
      <c r="L86" s="28" t="str">
        <f aca="false">IF($A86="","",IF(COUNTIFS(Reviews!$C$2:$C$501,$A86,Reviews!$Q$2:$Q$501,"Yes")+COUNTIFS(Reviews!$C$2:$C$501,$A86,Reviews!$Q$2:$Q$501,"No")=0,"",COUNTIFS(Reviews!$C$2:$C$501,$A86,Reviews!$Q$2:$Q$501,"Yes")/(COUNTIFS(Reviews!$C$2:$C$501,$A86,Reviews!$Q$2:$Q$501,"Yes")+COUNTIFS(Reviews!$C$2:$C$501,$A86,Reviews!$Q$2:$Q$501,"No"))))</f>
        <v/>
      </c>
      <c r="M86" s="28" t="str">
        <f aca="false">IF($A86="","",IF(COUNTIFS(Reviews!$C$2:$C$501,$A86,Reviews!$S$2:$S$501,"Yes")+COUNTIFS(Reviews!$C$2:$C$501,$A86,Reviews!$S$2:$S$501,"No")=0,"",COUNTIFS(Reviews!$C$2:$C$501,$A86,Reviews!$S$2:$S$501,"Yes")/(COUNTIFS(Reviews!$C$2:$C$501,$A86,Reviews!$S$2:$S$501,"Yes")+COUNTIFS(Reviews!$C$2:$C$501,$A86,Reviews!$S$2:$S$501,"No"))))</f>
        <v/>
      </c>
      <c r="N86" s="28" t="str">
        <f aca="false">IF($A86="","",IF(COUNTIFS(Reviews!$C$2:$C$501,$A86,Reviews!$T$2:$T$501,"Yes")+COUNTIFS(Reviews!$C$2:$C$501,$A86,Reviews!$T$2:$T$501,"No")=0,"",COUNTIFS(Reviews!$C$2:$C$501,$A86,Reviews!$T$2:$T$501,"Yes")/(COUNTIFS(Reviews!$C$2:$C$501,$A86,Reviews!$T$2:$T$501,"Yes")+COUNTIFS(Reviews!$C$2:$C$501,$A86,Reviews!$T$2:$T$501,"No"))))</f>
        <v/>
      </c>
      <c r="O86" s="28" t="str">
        <f aca="false">IF($A86="","",IF(COUNTIFS(Reviews!$C$2:$C$501,$A86,Reviews!$U$2:$U$501,"Yes")+COUNTIFS(Reviews!$C$2:$C$501,$A86,Reviews!$U$2:$U$501,"No")=0,"",COUNTIFS(Reviews!$C$2:$C$501,$A86,Reviews!$U$2:$U$501,"Yes")/(COUNTIFS(Reviews!$C$2:$C$501,$A86,Reviews!$U$2:$U$501,"Yes")+COUNTIFS(Reviews!$C$2:$C$501,$A86,Reviews!$U$2:$U$501,"No"))))</f>
        <v/>
      </c>
      <c r="P86" s="28" t="str">
        <f aca="false">IF($A86="","",IF(COUNTIFS(Reviews!$C$2:$C$501,$A86,Reviews!$V$2:$V$501,"Yes")+COUNTIFS(Reviews!$C$2:$C$501,$A86,Reviews!$V$2:$V$501,"No")=0,"",COUNTIFS(Reviews!$C$2:$C$501,$A86,Reviews!$V$2:$V$501,"Yes")/(COUNTIFS(Reviews!$C$2:$C$501,$A86,Reviews!$V$2:$V$501,"Yes")+COUNTIFS(Reviews!$C$2:$C$501,$A86,Reviews!$V$2:$V$501,"No"))))</f>
        <v/>
      </c>
    </row>
    <row r="87" customFormat="false" ht="15" hidden="false" customHeight="false" outlineLevel="0" collapsed="false">
      <c r="A87" s="10" t="str">
        <f aca="false">A43</f>
        <v/>
      </c>
      <c r="B87" s="28" t="str">
        <f aca="false">IF($A87="","",IF(COUNTIFS(Reviews!$C$2:$C$501,$A87,Reviews!$F$2:$F$501,"Yes")+COUNTIFS(Reviews!$C$2:$C$501,$A87,Reviews!$F$2:$F$501,"No")=0,"",COUNTIFS(Reviews!$C$2:$C$501,$A87,Reviews!$F$2:$F$501,"Yes")/(COUNTIFS(Reviews!$C$2:$C$501,$A87,Reviews!$F$2:$F$501,"Yes")+COUNTIFS(Reviews!$C$2:$C$501,$A87,Reviews!$F$2:$F$501,"No"))))</f>
        <v/>
      </c>
      <c r="C87" s="28" t="str">
        <f aca="false">IF($A87="","",IF(COUNTIFS(Reviews!$C$2:$C$501,$A87,Reviews!$G$2:$G$501,"Yes")+COUNTIFS(Reviews!$C$2:$C$501,$A87,Reviews!$G$2:$G$501,"No")=0,"",COUNTIFS(Reviews!$C$2:$C$501,$A87,Reviews!$G$2:$G$501,"Yes")/(COUNTIFS(Reviews!$C$2:$C$501,$A87,Reviews!$G$2:$G$501,"Yes")+COUNTIFS(Reviews!$C$2:$C$501,$A87,Reviews!$G$2:$G$501,"No"))))</f>
        <v/>
      </c>
      <c r="D87" s="28" t="str">
        <f aca="false">IF($A87="","",IF(COUNTIFS(Reviews!$C$2:$C$501,$A87,Reviews!$H$2:$H$501,"Yes")+COUNTIFS(Reviews!$C$2:$C$501,$A87,Reviews!$H$2:$H$501,"No")=0,"",COUNTIFS(Reviews!$C$2:$C$501,$A87,Reviews!$H$2:$H$501,"Yes")/(COUNTIFS(Reviews!$C$2:$C$501,$A87,Reviews!$H$2:$H$501,"Yes")+COUNTIFS(Reviews!$C$2:$C$501,$A87,Reviews!$H$2:$H$501,"No"))))</f>
        <v/>
      </c>
      <c r="E87" s="28" t="str">
        <f aca="false">IF($A87="","",IF(COUNTIFS(Reviews!$C$2:$C$501,$A87,Reviews!$I$2:$I$501,"Yes")+COUNTIFS(Reviews!$C$2:$C$501,$A87,Reviews!$I$2:$I$501,"No")=0,"",COUNTIFS(Reviews!$C$2:$C$501,$A87,Reviews!$I$2:$I$501,"Yes")/(COUNTIFS(Reviews!$C$2:$C$501,$A87,Reviews!$I$2:$I$501,"Yes")+COUNTIFS(Reviews!$C$2:$C$501,$A87,Reviews!$I$2:$I$501,"No"))))</f>
        <v/>
      </c>
      <c r="F87" s="28" t="str">
        <f aca="false">IF($A87="","",IF(COUNTIFS(Reviews!$C$2:$C$501,$A87,Reviews!$J$2:$J$501,"Yes")+COUNTIFS(Reviews!$C$2:$C$501,$A87,Reviews!$J$2:$J$501,"No")=0,"",COUNTIFS(Reviews!$C$2:$C$501,$A87,Reviews!$J$2:$J$501,"Yes")/(COUNTIFS(Reviews!$C$2:$C$501,$A87,Reviews!$J$2:$J$501,"Yes")+COUNTIFS(Reviews!$C$2:$C$501,$A87,Reviews!$J$2:$J$501,"No"))))</f>
        <v/>
      </c>
      <c r="G87" s="28" t="str">
        <f aca="false">IF($A87="","",IF(COUNTIFS(Reviews!$C$2:$C$501,$A87,Reviews!$L$2:$L$501,"Yes")+COUNTIFS(Reviews!$C$2:$C$501,$A87,Reviews!$L$2:$L$501,"No")=0,"",COUNTIFS(Reviews!$C$2:$C$501,$A87,Reviews!$L$2:$L$501,"Yes")/(COUNTIFS(Reviews!$C$2:$C$501,$A87,Reviews!$L$2:$L$501,"Yes")+COUNTIFS(Reviews!$C$2:$C$501,$A87,Reviews!$L$2:$L$501,"No"))))</f>
        <v/>
      </c>
      <c r="H87" s="28" t="str">
        <f aca="false">IF($A87="","",IF(COUNTIFS(Reviews!$C$2:$C$501,$A87,Reviews!$M$2:$M$501,"Yes")+COUNTIFS(Reviews!$C$2:$C$501,$A87,Reviews!$M$2:$M$501,"No")=0,"",COUNTIFS(Reviews!$C$2:$C$501,$A87,Reviews!$M$2:$M$501,"Yes")/(COUNTIFS(Reviews!$C$2:$C$501,$A87,Reviews!$M$2:$M$501,"Yes")+COUNTIFS(Reviews!$C$2:$C$501,$A87,Reviews!$M$2:$M$501,"No"))))</f>
        <v/>
      </c>
      <c r="I87" s="28" t="str">
        <f aca="false">IF($A87="","",IF(COUNTIFS(Reviews!$C$2:$C$501,$A87,Reviews!$N$2:$N$501,"Yes")+COUNTIFS(Reviews!$C$2:$C$501,$A87,Reviews!$N$2:$N$501,"No")=0,"",COUNTIFS(Reviews!$C$2:$C$501,$A87,Reviews!$N$2:$N$501,"Yes")/(COUNTIFS(Reviews!$C$2:$C$501,$A87,Reviews!$N$2:$N$501,"Yes")+COUNTIFS(Reviews!$C$2:$C$501,$A87,Reviews!$N$2:$N$501,"No"))))</f>
        <v/>
      </c>
      <c r="J87" s="28" t="str">
        <f aca="false">IF($A87="","",IF(COUNTIFS(Reviews!$C$2:$C$501,$A87,Reviews!$O$2:$O$501,"Yes")+COUNTIFS(Reviews!$C$2:$C$501,$A87,Reviews!$O$2:$O$501,"No")=0,"",COUNTIFS(Reviews!$C$2:$C$501,$A87,Reviews!$O$2:$O$501,"Yes")/(COUNTIFS(Reviews!$C$2:$C$501,$A87,Reviews!$O$2:$O$501,"Yes")+COUNTIFS(Reviews!$C$2:$C$501,$A87,Reviews!$O$2:$O$501,"No"))))</f>
        <v/>
      </c>
      <c r="K87" s="28" t="str">
        <f aca="false">IF($A87="","",IF(COUNTIFS(Reviews!$C$2:$C$501,$A87,Reviews!$P$2:$P$501,"Yes")+COUNTIFS(Reviews!$C$2:$C$501,$A87,Reviews!$P$2:$P$501,"No")=0,"",COUNTIFS(Reviews!$C$2:$C$501,$A87,Reviews!$P$2:$P$501,"Yes")/(COUNTIFS(Reviews!$C$2:$C$501,$A87,Reviews!$P$2:$P$501,"Yes")+COUNTIFS(Reviews!$C$2:$C$501,$A87,Reviews!$P$2:$P$501,"No"))))</f>
        <v/>
      </c>
      <c r="L87" s="28" t="str">
        <f aca="false">IF($A87="","",IF(COUNTIFS(Reviews!$C$2:$C$501,$A87,Reviews!$Q$2:$Q$501,"Yes")+COUNTIFS(Reviews!$C$2:$C$501,$A87,Reviews!$Q$2:$Q$501,"No")=0,"",COUNTIFS(Reviews!$C$2:$C$501,$A87,Reviews!$Q$2:$Q$501,"Yes")/(COUNTIFS(Reviews!$C$2:$C$501,$A87,Reviews!$Q$2:$Q$501,"Yes")+COUNTIFS(Reviews!$C$2:$C$501,$A87,Reviews!$Q$2:$Q$501,"No"))))</f>
        <v/>
      </c>
      <c r="M87" s="28" t="str">
        <f aca="false">IF($A87="","",IF(COUNTIFS(Reviews!$C$2:$C$501,$A87,Reviews!$S$2:$S$501,"Yes")+COUNTIFS(Reviews!$C$2:$C$501,$A87,Reviews!$S$2:$S$501,"No")=0,"",COUNTIFS(Reviews!$C$2:$C$501,$A87,Reviews!$S$2:$S$501,"Yes")/(COUNTIFS(Reviews!$C$2:$C$501,$A87,Reviews!$S$2:$S$501,"Yes")+COUNTIFS(Reviews!$C$2:$C$501,$A87,Reviews!$S$2:$S$501,"No"))))</f>
        <v/>
      </c>
      <c r="N87" s="28" t="str">
        <f aca="false">IF($A87="","",IF(COUNTIFS(Reviews!$C$2:$C$501,$A87,Reviews!$T$2:$T$501,"Yes")+COUNTIFS(Reviews!$C$2:$C$501,$A87,Reviews!$T$2:$T$501,"No")=0,"",COUNTIFS(Reviews!$C$2:$C$501,$A87,Reviews!$T$2:$T$501,"Yes")/(COUNTIFS(Reviews!$C$2:$C$501,$A87,Reviews!$T$2:$T$501,"Yes")+COUNTIFS(Reviews!$C$2:$C$501,$A87,Reviews!$T$2:$T$501,"No"))))</f>
        <v/>
      </c>
      <c r="O87" s="28" t="str">
        <f aca="false">IF($A87="","",IF(COUNTIFS(Reviews!$C$2:$C$501,$A87,Reviews!$U$2:$U$501,"Yes")+COUNTIFS(Reviews!$C$2:$C$501,$A87,Reviews!$U$2:$U$501,"No")=0,"",COUNTIFS(Reviews!$C$2:$C$501,$A87,Reviews!$U$2:$U$501,"Yes")/(COUNTIFS(Reviews!$C$2:$C$501,$A87,Reviews!$U$2:$U$501,"Yes")+COUNTIFS(Reviews!$C$2:$C$501,$A87,Reviews!$U$2:$U$501,"No"))))</f>
        <v/>
      </c>
      <c r="P87" s="28" t="str">
        <f aca="false">IF($A87="","",IF(COUNTIFS(Reviews!$C$2:$C$501,$A87,Reviews!$V$2:$V$501,"Yes")+COUNTIFS(Reviews!$C$2:$C$501,$A87,Reviews!$V$2:$V$501,"No")=0,"",COUNTIFS(Reviews!$C$2:$C$501,$A87,Reviews!$V$2:$V$501,"Yes")/(COUNTIFS(Reviews!$C$2:$C$501,$A87,Reviews!$V$2:$V$501,"Yes")+COUNTIFS(Reviews!$C$2:$C$501,$A87,Reviews!$V$2:$V$501,"No"))))</f>
        <v/>
      </c>
    </row>
    <row r="88" customFormat="false" ht="15" hidden="false" customHeight="false" outlineLevel="0" collapsed="false">
      <c r="A88" s="10" t="str">
        <f aca="false">A44</f>
        <v/>
      </c>
      <c r="B88" s="28" t="str">
        <f aca="false">IF($A88="","",IF(COUNTIFS(Reviews!$C$2:$C$501,$A88,Reviews!$F$2:$F$501,"Yes")+COUNTIFS(Reviews!$C$2:$C$501,$A88,Reviews!$F$2:$F$501,"No")=0,"",COUNTIFS(Reviews!$C$2:$C$501,$A88,Reviews!$F$2:$F$501,"Yes")/(COUNTIFS(Reviews!$C$2:$C$501,$A88,Reviews!$F$2:$F$501,"Yes")+COUNTIFS(Reviews!$C$2:$C$501,$A88,Reviews!$F$2:$F$501,"No"))))</f>
        <v/>
      </c>
      <c r="C88" s="28" t="str">
        <f aca="false">IF($A88="","",IF(COUNTIFS(Reviews!$C$2:$C$501,$A88,Reviews!$G$2:$G$501,"Yes")+COUNTIFS(Reviews!$C$2:$C$501,$A88,Reviews!$G$2:$G$501,"No")=0,"",COUNTIFS(Reviews!$C$2:$C$501,$A88,Reviews!$G$2:$G$501,"Yes")/(COUNTIFS(Reviews!$C$2:$C$501,$A88,Reviews!$G$2:$G$501,"Yes")+COUNTIFS(Reviews!$C$2:$C$501,$A88,Reviews!$G$2:$G$501,"No"))))</f>
        <v/>
      </c>
      <c r="D88" s="28" t="str">
        <f aca="false">IF($A88="","",IF(COUNTIFS(Reviews!$C$2:$C$501,$A88,Reviews!$H$2:$H$501,"Yes")+COUNTIFS(Reviews!$C$2:$C$501,$A88,Reviews!$H$2:$H$501,"No")=0,"",COUNTIFS(Reviews!$C$2:$C$501,$A88,Reviews!$H$2:$H$501,"Yes")/(COUNTIFS(Reviews!$C$2:$C$501,$A88,Reviews!$H$2:$H$501,"Yes")+COUNTIFS(Reviews!$C$2:$C$501,$A88,Reviews!$H$2:$H$501,"No"))))</f>
        <v/>
      </c>
      <c r="E88" s="28" t="str">
        <f aca="false">IF($A88="","",IF(COUNTIFS(Reviews!$C$2:$C$501,$A88,Reviews!$I$2:$I$501,"Yes")+COUNTIFS(Reviews!$C$2:$C$501,$A88,Reviews!$I$2:$I$501,"No")=0,"",COUNTIFS(Reviews!$C$2:$C$501,$A88,Reviews!$I$2:$I$501,"Yes")/(COUNTIFS(Reviews!$C$2:$C$501,$A88,Reviews!$I$2:$I$501,"Yes")+COUNTIFS(Reviews!$C$2:$C$501,$A88,Reviews!$I$2:$I$501,"No"))))</f>
        <v/>
      </c>
      <c r="F88" s="28" t="str">
        <f aca="false">IF($A88="","",IF(COUNTIFS(Reviews!$C$2:$C$501,$A88,Reviews!$J$2:$J$501,"Yes")+COUNTIFS(Reviews!$C$2:$C$501,$A88,Reviews!$J$2:$J$501,"No")=0,"",COUNTIFS(Reviews!$C$2:$C$501,$A88,Reviews!$J$2:$J$501,"Yes")/(COUNTIFS(Reviews!$C$2:$C$501,$A88,Reviews!$J$2:$J$501,"Yes")+COUNTIFS(Reviews!$C$2:$C$501,$A88,Reviews!$J$2:$J$501,"No"))))</f>
        <v/>
      </c>
      <c r="G88" s="28" t="str">
        <f aca="false">IF($A88="","",IF(COUNTIFS(Reviews!$C$2:$C$501,$A88,Reviews!$L$2:$L$501,"Yes")+COUNTIFS(Reviews!$C$2:$C$501,$A88,Reviews!$L$2:$L$501,"No")=0,"",COUNTIFS(Reviews!$C$2:$C$501,$A88,Reviews!$L$2:$L$501,"Yes")/(COUNTIFS(Reviews!$C$2:$C$501,$A88,Reviews!$L$2:$L$501,"Yes")+COUNTIFS(Reviews!$C$2:$C$501,$A88,Reviews!$L$2:$L$501,"No"))))</f>
        <v/>
      </c>
      <c r="H88" s="28" t="str">
        <f aca="false">IF($A88="","",IF(COUNTIFS(Reviews!$C$2:$C$501,$A88,Reviews!$M$2:$M$501,"Yes")+COUNTIFS(Reviews!$C$2:$C$501,$A88,Reviews!$M$2:$M$501,"No")=0,"",COUNTIFS(Reviews!$C$2:$C$501,$A88,Reviews!$M$2:$M$501,"Yes")/(COUNTIFS(Reviews!$C$2:$C$501,$A88,Reviews!$M$2:$M$501,"Yes")+COUNTIFS(Reviews!$C$2:$C$501,$A88,Reviews!$M$2:$M$501,"No"))))</f>
        <v/>
      </c>
      <c r="I88" s="28" t="str">
        <f aca="false">IF($A88="","",IF(COUNTIFS(Reviews!$C$2:$C$501,$A88,Reviews!$N$2:$N$501,"Yes")+COUNTIFS(Reviews!$C$2:$C$501,$A88,Reviews!$N$2:$N$501,"No")=0,"",COUNTIFS(Reviews!$C$2:$C$501,$A88,Reviews!$N$2:$N$501,"Yes")/(COUNTIFS(Reviews!$C$2:$C$501,$A88,Reviews!$N$2:$N$501,"Yes")+COUNTIFS(Reviews!$C$2:$C$501,$A88,Reviews!$N$2:$N$501,"No"))))</f>
        <v/>
      </c>
      <c r="J88" s="28" t="str">
        <f aca="false">IF($A88="","",IF(COUNTIFS(Reviews!$C$2:$C$501,$A88,Reviews!$O$2:$O$501,"Yes")+COUNTIFS(Reviews!$C$2:$C$501,$A88,Reviews!$O$2:$O$501,"No")=0,"",COUNTIFS(Reviews!$C$2:$C$501,$A88,Reviews!$O$2:$O$501,"Yes")/(COUNTIFS(Reviews!$C$2:$C$501,$A88,Reviews!$O$2:$O$501,"Yes")+COUNTIFS(Reviews!$C$2:$C$501,$A88,Reviews!$O$2:$O$501,"No"))))</f>
        <v/>
      </c>
      <c r="K88" s="28" t="str">
        <f aca="false">IF($A88="","",IF(COUNTIFS(Reviews!$C$2:$C$501,$A88,Reviews!$P$2:$P$501,"Yes")+COUNTIFS(Reviews!$C$2:$C$501,$A88,Reviews!$P$2:$P$501,"No")=0,"",COUNTIFS(Reviews!$C$2:$C$501,$A88,Reviews!$P$2:$P$501,"Yes")/(COUNTIFS(Reviews!$C$2:$C$501,$A88,Reviews!$P$2:$P$501,"Yes")+COUNTIFS(Reviews!$C$2:$C$501,$A88,Reviews!$P$2:$P$501,"No"))))</f>
        <v/>
      </c>
      <c r="L88" s="28" t="str">
        <f aca="false">IF($A88="","",IF(COUNTIFS(Reviews!$C$2:$C$501,$A88,Reviews!$Q$2:$Q$501,"Yes")+COUNTIFS(Reviews!$C$2:$C$501,$A88,Reviews!$Q$2:$Q$501,"No")=0,"",COUNTIFS(Reviews!$C$2:$C$501,$A88,Reviews!$Q$2:$Q$501,"Yes")/(COUNTIFS(Reviews!$C$2:$C$501,$A88,Reviews!$Q$2:$Q$501,"Yes")+COUNTIFS(Reviews!$C$2:$C$501,$A88,Reviews!$Q$2:$Q$501,"No"))))</f>
        <v/>
      </c>
      <c r="M88" s="28" t="str">
        <f aca="false">IF($A88="","",IF(COUNTIFS(Reviews!$C$2:$C$501,$A88,Reviews!$S$2:$S$501,"Yes")+COUNTIFS(Reviews!$C$2:$C$501,$A88,Reviews!$S$2:$S$501,"No")=0,"",COUNTIFS(Reviews!$C$2:$C$501,$A88,Reviews!$S$2:$S$501,"Yes")/(COUNTIFS(Reviews!$C$2:$C$501,$A88,Reviews!$S$2:$S$501,"Yes")+COUNTIFS(Reviews!$C$2:$C$501,$A88,Reviews!$S$2:$S$501,"No"))))</f>
        <v/>
      </c>
      <c r="N88" s="28" t="str">
        <f aca="false">IF($A88="","",IF(COUNTIFS(Reviews!$C$2:$C$501,$A88,Reviews!$T$2:$T$501,"Yes")+COUNTIFS(Reviews!$C$2:$C$501,$A88,Reviews!$T$2:$T$501,"No")=0,"",COUNTIFS(Reviews!$C$2:$C$501,$A88,Reviews!$T$2:$T$501,"Yes")/(COUNTIFS(Reviews!$C$2:$C$501,$A88,Reviews!$T$2:$T$501,"Yes")+COUNTIFS(Reviews!$C$2:$C$501,$A88,Reviews!$T$2:$T$501,"No"))))</f>
        <v/>
      </c>
      <c r="O88" s="28" t="str">
        <f aca="false">IF($A88="","",IF(COUNTIFS(Reviews!$C$2:$C$501,$A88,Reviews!$U$2:$U$501,"Yes")+COUNTIFS(Reviews!$C$2:$C$501,$A88,Reviews!$U$2:$U$501,"No")=0,"",COUNTIFS(Reviews!$C$2:$C$501,$A88,Reviews!$U$2:$U$501,"Yes")/(COUNTIFS(Reviews!$C$2:$C$501,$A88,Reviews!$U$2:$U$501,"Yes")+COUNTIFS(Reviews!$C$2:$C$501,$A88,Reviews!$U$2:$U$501,"No"))))</f>
        <v/>
      </c>
      <c r="P88" s="28" t="str">
        <f aca="false">IF($A88="","",IF(COUNTIFS(Reviews!$C$2:$C$501,$A88,Reviews!$V$2:$V$501,"Yes")+COUNTIFS(Reviews!$C$2:$C$501,$A88,Reviews!$V$2:$V$501,"No")=0,"",COUNTIFS(Reviews!$C$2:$C$501,$A88,Reviews!$V$2:$V$501,"Yes")/(COUNTIFS(Reviews!$C$2:$C$501,$A88,Reviews!$V$2:$V$501,"Yes")+COUNTIFS(Reviews!$C$2:$C$501,$A88,Reviews!$V$2:$V$501,"No"))))</f>
        <v/>
      </c>
    </row>
  </sheetData>
  <conditionalFormatting sqref="D5:D44">
    <cfRule type="expression" priority="2" aboveAverage="0" equalAverage="0" bottom="0" percent="0" rank="0" text="" dxfId="16">
      <formula>$D5="Exceeds"</formula>
    </cfRule>
    <cfRule type="expression" priority="3" aboveAverage="0" equalAverage="0" bottom="0" percent="0" rank="0" text="" dxfId="17">
      <formula>$D5="Meets"</formula>
    </cfRule>
    <cfRule type="expression" priority="4" aboveAverage="0" equalAverage="0" bottom="0" percent="0" rank="0" text="" dxfId="18">
      <formula>$D5="Needs improvement"</formula>
    </cfRule>
    <cfRule type="expression" priority="5" aboveAverage="0" equalAverage="0" bottom="0" percent="0" rank="0" text="" dxfId="19">
      <formula>$D5="Unsatisfactory"</formula>
    </cfRule>
  </conditionalFormatting>
  <conditionalFormatting sqref="B49:P88">
    <cfRule type="colorScale" priority="6">
      <colorScale>
        <cfvo type="num" val="0.5"/>
        <cfvo type="num" val="0.8"/>
        <cfvo type="num" val="1"/>
        <color rgb="FFFFC9C4"/>
        <color rgb="FFFFE1A8"/>
        <color rgb="FFCDEED6"/>
      </colorScale>
    </cfRule>
  </conditionalFormatting>
  <conditionalFormatting sqref="G5:G44">
    <cfRule type="expression" priority="7" aboveAverage="0" equalAverage="0" bottom="0" percent="0" rank="0" text="" dxfId="20">
      <formula>$G5="None missed"</formula>
    </cfRule>
    <cfRule type="expression" priority="8" aboveAverage="0" equalAverage="0" bottom="0" percent="0" rank="0" text="" dxfId="21">
      <formula>AND($G5&lt;&gt;"",$G5&lt;&gt;"None missed")</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11"/>
    <col collapsed="false" customWidth="true" hidden="false" outlineLevel="0" max="6" min="4" style="0" width="10"/>
    <col collapsed="false" customWidth="true" hidden="false" outlineLevel="0" max="7" min="7" style="0" width="12"/>
  </cols>
  <sheetData>
    <row r="1" customFormat="false" ht="24.45" hidden="false" customHeight="false" outlineLevel="0" collapsed="false">
      <c r="A1" s="1" t="s">
        <v>247</v>
      </c>
    </row>
    <row r="2" customFormat="false" ht="15" hidden="false" customHeight="false" outlineLevel="0" collapsed="false">
      <c r="A2" s="2" t="s">
        <v>248</v>
      </c>
    </row>
    <row r="4" customFormat="false" ht="27.75" hidden="false" customHeight="true" outlineLevel="0" collapsed="false">
      <c r="A4" s="29" t="s">
        <v>241</v>
      </c>
      <c r="B4" s="29" t="s">
        <v>242</v>
      </c>
      <c r="C4" s="29" t="s">
        <v>249</v>
      </c>
      <c r="D4" s="29" t="s">
        <v>250</v>
      </c>
      <c r="E4" s="29" t="s">
        <v>251</v>
      </c>
      <c r="F4" s="29" t="s">
        <v>252</v>
      </c>
      <c r="G4" s="29" t="s">
        <v>7</v>
      </c>
    </row>
    <row r="5" customFormat="false" ht="19.7" hidden="false" customHeight="false" outlineLevel="0" collapsed="false">
      <c r="A5" s="30" t="n">
        <f aca="false">COUNT(Reviews!$AB$2:$AB$501)</f>
        <v>60</v>
      </c>
      <c r="B5" s="31" t="n">
        <f aca="false">IFERROR(AVERAGE(Reviews!$AB$2:$AB$501),"")</f>
        <v>0.883944444444445</v>
      </c>
      <c r="C5" s="30" t="n">
        <f aca="false">COUNTIF(Reviews!$AC$2:$AC$501,"Exceeds")</f>
        <v>19</v>
      </c>
      <c r="D5" s="30" t="n">
        <f aca="false">COUNTIF(Reviews!$AC$2:$AC$501,"Meets")</f>
        <v>30</v>
      </c>
      <c r="E5" s="30" t="n">
        <f aca="false">COUNTIF(Reviews!$AC$2:$AC$501,"Needs improvement")</f>
        <v>5</v>
      </c>
      <c r="F5" s="30" t="n">
        <f aca="false">COUNTIF(Reviews!$AC$2:$AC$501,"Unsatisfactory")</f>
        <v>6</v>
      </c>
      <c r="G5" s="30" t="n">
        <f aca="false">COUNTIF(Reviews!$AD$2:$AD$501,"Yes")</f>
        <v>2</v>
      </c>
    </row>
    <row r="7" customFormat="false" ht="15" hidden="false" customHeight="false" outlineLevel="0" collapsed="false">
      <c r="A7" s="3" t="s">
        <v>253</v>
      </c>
    </row>
    <row r="8" customFormat="false" ht="30" hidden="false" customHeight="true" outlineLevel="0" collapsed="false">
      <c r="A8" s="18" t="s">
        <v>33</v>
      </c>
      <c r="B8" s="18" t="s">
        <v>45</v>
      </c>
      <c r="C8" s="18" t="s">
        <v>254</v>
      </c>
      <c r="D8" s="18" t="s">
        <v>255</v>
      </c>
      <c r="E8" s="18" t="s">
        <v>256</v>
      </c>
      <c r="F8" s="18" t="s">
        <v>257</v>
      </c>
      <c r="G8" s="18" t="s">
        <v>258</v>
      </c>
    </row>
    <row r="9" customFormat="false" ht="15" hidden="false" customHeight="false" outlineLevel="0" collapsed="false">
      <c r="A9" s="20" t="str">
        <f aca="false">Rubric!$A$11</f>
        <v>Customer experience</v>
      </c>
      <c r="B9" s="25" t="str">
        <f aca="false">Rubric!$C$11</f>
        <v>Greeting and closing</v>
      </c>
      <c r="C9" s="20" t="n">
        <f aca="false">COUNTIF(Reviews!$F$2:$F$501,"Yes")+COUNTIF(Reviews!$F$2:$F$501,"No")</f>
        <v>60</v>
      </c>
      <c r="D9" s="20" t="n">
        <f aca="false">COUNTIF(Reviews!$F$2:$F$501,"Yes")</f>
        <v>53</v>
      </c>
      <c r="E9" s="20" t="n">
        <f aca="false">COUNTIF(Reviews!$F$2:$F$501,"No")</f>
        <v>7</v>
      </c>
      <c r="F9" s="32" t="n">
        <f aca="false">IF(C9=0,"",D9/C9)</f>
        <v>0.883333333333333</v>
      </c>
      <c r="G9" s="20" t="n">
        <f aca="false">IF(C9=0,"",COUNTIF($F$9:$F$23,"&lt;"&amp;F9)+1)</f>
        <v>4</v>
      </c>
    </row>
    <row r="10" customFormat="false" ht="15" hidden="false" customHeight="false" outlineLevel="0" collapsed="false">
      <c r="A10" s="20" t="str">
        <f aca="false">Rubric!$A$12</f>
        <v>Customer experience</v>
      </c>
      <c r="B10" s="25" t="str">
        <f aca="false">Rubric!$C$12</f>
        <v>Tone</v>
      </c>
      <c r="C10" s="20" t="n">
        <f aca="false">COUNTIF(Reviews!$G$2:$G$501,"Yes")+COUNTIF(Reviews!$G$2:$G$501,"No")</f>
        <v>60</v>
      </c>
      <c r="D10" s="20" t="n">
        <f aca="false">COUNTIF(Reviews!$G$2:$G$501,"Yes")</f>
        <v>56</v>
      </c>
      <c r="E10" s="20" t="n">
        <f aca="false">COUNTIF(Reviews!$G$2:$G$501,"No")</f>
        <v>4</v>
      </c>
      <c r="F10" s="32" t="n">
        <f aca="false">IF(C10=0,"",D10/C10)</f>
        <v>0.933333333333333</v>
      </c>
      <c r="G10" s="20" t="n">
        <f aca="false">IF(C10=0,"",COUNTIF($F$9:$F$23,"&lt;"&amp;F10)+1)</f>
        <v>11</v>
      </c>
    </row>
    <row r="11" customFormat="false" ht="15" hidden="false" customHeight="false" outlineLevel="0" collapsed="false">
      <c r="A11" s="20" t="str">
        <f aca="false">Rubric!$A$13</f>
        <v>Customer experience</v>
      </c>
      <c r="B11" s="25" t="str">
        <f aca="false">Rubric!$C$13</f>
        <v>Personal touch</v>
      </c>
      <c r="C11" s="20" t="n">
        <f aca="false">COUNTIF(Reviews!$H$2:$H$501,"Yes")+COUNTIF(Reviews!$H$2:$H$501,"No")</f>
        <v>60</v>
      </c>
      <c r="D11" s="20" t="n">
        <f aca="false">COUNTIF(Reviews!$H$2:$H$501,"Yes")</f>
        <v>52</v>
      </c>
      <c r="E11" s="20" t="n">
        <f aca="false">COUNTIF(Reviews!$H$2:$H$501,"No")</f>
        <v>8</v>
      </c>
      <c r="F11" s="32" t="n">
        <f aca="false">IF(C11=0,"",D11/C11)</f>
        <v>0.866666666666667</v>
      </c>
      <c r="G11" s="20" t="n">
        <f aca="false">IF(C11=0,"",COUNTIF($F$9:$F$23,"&lt;"&amp;F11)+1)</f>
        <v>2</v>
      </c>
    </row>
    <row r="12" customFormat="false" ht="15" hidden="false" customHeight="false" outlineLevel="0" collapsed="false">
      <c r="A12" s="20" t="str">
        <f aca="false">Rubric!$A$14</f>
        <v>Customer experience</v>
      </c>
      <c r="B12" s="25" t="str">
        <f aca="false">Rubric!$C$14</f>
        <v>Managing the conversation</v>
      </c>
      <c r="C12" s="20" t="n">
        <f aca="false">COUNTIF(Reviews!$I$2:$I$501,"Yes")+COUNTIF(Reviews!$I$2:$I$501,"No")</f>
        <v>60</v>
      </c>
      <c r="D12" s="20" t="n">
        <f aca="false">COUNTIF(Reviews!$I$2:$I$501,"Yes")</f>
        <v>57</v>
      </c>
      <c r="E12" s="20" t="n">
        <f aca="false">COUNTIF(Reviews!$I$2:$I$501,"No")</f>
        <v>3</v>
      </c>
      <c r="F12" s="32" t="n">
        <f aca="false">IF(C12=0,"",D12/C12)</f>
        <v>0.95</v>
      </c>
      <c r="G12" s="20" t="n">
        <f aca="false">IF(C12=0,"",COUNTIF($F$9:$F$23,"&lt;"&amp;F12)+1)</f>
        <v>13</v>
      </c>
    </row>
    <row r="13" customFormat="false" ht="15" hidden="false" customHeight="false" outlineLevel="0" collapsed="false">
      <c r="A13" s="20" t="str">
        <f aca="false">Rubric!$A$15</f>
        <v>Customer experience</v>
      </c>
      <c r="B13" s="25" t="str">
        <f aca="false">Rubric!$C$15</f>
        <v>Writing</v>
      </c>
      <c r="C13" s="20" t="n">
        <f aca="false">COUNTIF(Reviews!$J$2:$J$501,"Yes")+COUNTIF(Reviews!$J$2:$J$501,"No")</f>
        <v>42</v>
      </c>
      <c r="D13" s="20" t="n">
        <f aca="false">COUNTIF(Reviews!$J$2:$J$501,"Yes")</f>
        <v>38</v>
      </c>
      <c r="E13" s="20" t="n">
        <f aca="false">COUNTIF(Reviews!$J$2:$J$501,"No")</f>
        <v>4</v>
      </c>
      <c r="F13" s="32" t="n">
        <f aca="false">IF(C13=0,"",D13/C13)</f>
        <v>0.904761904761905</v>
      </c>
      <c r="G13" s="20" t="n">
        <f aca="false">IF(C13=0,"",COUNTIF($F$9:$F$23,"&lt;"&amp;F13)+1)</f>
        <v>6</v>
      </c>
    </row>
    <row r="14" customFormat="false" ht="15" hidden="false" customHeight="false" outlineLevel="0" collapsed="false">
      <c r="A14" s="20" t="str">
        <f aca="false">Rubric!$A$16</f>
        <v>Issue resolution</v>
      </c>
      <c r="B14" s="25" t="str">
        <f aca="false">Rubric!$C$16</f>
        <v>Right account</v>
      </c>
      <c r="C14" s="20" t="n">
        <f aca="false">COUNTIF(Reviews!$L$2:$L$501,"Yes")+COUNTIF(Reviews!$L$2:$L$501,"No")</f>
        <v>56</v>
      </c>
      <c r="D14" s="20" t="n">
        <f aca="false">COUNTIF(Reviews!$L$2:$L$501,"Yes")</f>
        <v>48</v>
      </c>
      <c r="E14" s="20" t="n">
        <f aca="false">COUNTIF(Reviews!$L$2:$L$501,"No")</f>
        <v>8</v>
      </c>
      <c r="F14" s="32" t="n">
        <f aca="false">IF(C14=0,"",D14/C14)</f>
        <v>0.857142857142857</v>
      </c>
      <c r="G14" s="20" t="n">
        <f aca="false">IF(C14=0,"",COUNTIF($F$9:$F$23,"&lt;"&amp;F14)+1)</f>
        <v>1</v>
      </c>
    </row>
    <row r="15" customFormat="false" ht="15" hidden="false" customHeight="false" outlineLevel="0" collapsed="false">
      <c r="A15" s="20" t="str">
        <f aca="false">Rubric!$A$17</f>
        <v>Issue resolution</v>
      </c>
      <c r="B15" s="25" t="str">
        <f aca="false">Rubric!$C$17</f>
        <v>Actions taken</v>
      </c>
      <c r="C15" s="20" t="n">
        <f aca="false">COUNTIF(Reviews!$M$2:$M$501,"Yes")+COUNTIF(Reviews!$M$2:$M$501,"No")</f>
        <v>60</v>
      </c>
      <c r="D15" s="20" t="n">
        <f aca="false">COUNTIF(Reviews!$M$2:$M$501,"Yes")</f>
        <v>52</v>
      </c>
      <c r="E15" s="20" t="n">
        <f aca="false">COUNTIF(Reviews!$M$2:$M$501,"No")</f>
        <v>8</v>
      </c>
      <c r="F15" s="32" t="n">
        <f aca="false">IF(C15=0,"",D15/C15)</f>
        <v>0.866666666666667</v>
      </c>
      <c r="G15" s="20" t="n">
        <f aca="false">IF(C15=0,"",COUNTIF($F$9:$F$23,"&lt;"&amp;F15)+1)</f>
        <v>2</v>
      </c>
    </row>
    <row r="16" customFormat="false" ht="15" hidden="false" customHeight="false" outlineLevel="0" collapsed="false">
      <c r="A16" s="20" t="str">
        <f aca="false">Rubric!$A$18</f>
        <v>Issue resolution</v>
      </c>
      <c r="B16" s="25" t="str">
        <f aca="false">Rubric!$C$18</f>
        <v>Understanding the problem</v>
      </c>
      <c r="C16" s="20" t="n">
        <f aca="false">COUNTIF(Reviews!$N$2:$N$501,"Yes")+COUNTIF(Reviews!$N$2:$N$501,"No")</f>
        <v>60</v>
      </c>
      <c r="D16" s="20" t="n">
        <f aca="false">COUNTIF(Reviews!$N$2:$N$501,"Yes")</f>
        <v>56</v>
      </c>
      <c r="E16" s="20" t="n">
        <f aca="false">COUNTIF(Reviews!$N$2:$N$501,"No")</f>
        <v>4</v>
      </c>
      <c r="F16" s="32" t="n">
        <f aca="false">IF(C16=0,"",D16/C16)</f>
        <v>0.933333333333333</v>
      </c>
      <c r="G16" s="20" t="n">
        <f aca="false">IF(C16=0,"",COUNTIF($F$9:$F$23,"&lt;"&amp;F16)+1)</f>
        <v>11</v>
      </c>
    </row>
    <row r="17" customFormat="false" ht="15" hidden="false" customHeight="false" outlineLevel="0" collapsed="false">
      <c r="A17" s="20" t="str">
        <f aca="false">Rubric!$A$19</f>
        <v>Issue resolution</v>
      </c>
      <c r="B17" s="25" t="str">
        <f aca="false">Rubric!$C$19</f>
        <v>Policies and workflows</v>
      </c>
      <c r="C17" s="20" t="n">
        <f aca="false">COUNTIF(Reviews!$O$2:$O$501,"Yes")+COUNTIF(Reviews!$O$2:$O$501,"No")</f>
        <v>60</v>
      </c>
      <c r="D17" s="20" t="n">
        <f aca="false">COUNTIF(Reviews!$O$2:$O$501,"Yes")</f>
        <v>54</v>
      </c>
      <c r="E17" s="20" t="n">
        <f aca="false">COUNTIF(Reviews!$O$2:$O$501,"No")</f>
        <v>6</v>
      </c>
      <c r="F17" s="32" t="n">
        <f aca="false">IF(C17=0,"",D17/C17)</f>
        <v>0.9</v>
      </c>
      <c r="G17" s="20" t="n">
        <f aca="false">IF(C17=0,"",COUNTIF($F$9:$F$23,"&lt;"&amp;F17)+1)</f>
        <v>5</v>
      </c>
    </row>
    <row r="18" customFormat="false" ht="15" hidden="false" customHeight="false" outlineLevel="0" collapsed="false">
      <c r="A18" s="20" t="str">
        <f aca="false">Rubric!$A$20</f>
        <v>Issue resolution</v>
      </c>
      <c r="B18" s="25" t="str">
        <f aca="false">Rubric!$C$20</f>
        <v>Complete answer</v>
      </c>
      <c r="C18" s="20" t="n">
        <f aca="false">COUNTIF(Reviews!$P$2:$P$501,"Yes")+COUNTIF(Reviews!$P$2:$P$501,"No")</f>
        <v>60</v>
      </c>
      <c r="D18" s="20" t="n">
        <f aca="false">COUNTIF(Reviews!$P$2:$P$501,"Yes")</f>
        <v>55</v>
      </c>
      <c r="E18" s="20" t="n">
        <f aca="false">COUNTIF(Reviews!$P$2:$P$501,"No")</f>
        <v>5</v>
      </c>
      <c r="F18" s="32" t="n">
        <f aca="false">IF(C18=0,"",D18/C18)</f>
        <v>0.916666666666667</v>
      </c>
      <c r="G18" s="20" t="n">
        <f aca="false">IF(C18=0,"",COUNTIF($F$9:$F$23,"&lt;"&amp;F18)+1)</f>
        <v>7</v>
      </c>
    </row>
    <row r="19" customFormat="false" ht="15" hidden="false" customHeight="false" outlineLevel="0" collapsed="false">
      <c r="A19" s="20" t="str">
        <f aca="false">Rubric!$A$21</f>
        <v>Issue resolution</v>
      </c>
      <c r="B19" s="25" t="str">
        <f aca="false">Rubric!$C$21</f>
        <v>Ownership and escalation</v>
      </c>
      <c r="C19" s="20" t="n">
        <f aca="false">COUNTIF(Reviews!$Q$2:$Q$501,"Yes")+COUNTIF(Reviews!$Q$2:$Q$501,"No")</f>
        <v>38</v>
      </c>
      <c r="D19" s="20" t="n">
        <f aca="false">COUNTIF(Reviews!$Q$2:$Q$501,"Yes")</f>
        <v>35</v>
      </c>
      <c r="E19" s="20" t="n">
        <f aca="false">COUNTIF(Reviews!$Q$2:$Q$501,"No")</f>
        <v>3</v>
      </c>
      <c r="F19" s="32" t="n">
        <f aca="false">IF(C19=0,"",D19/C19)</f>
        <v>0.921052631578947</v>
      </c>
      <c r="G19" s="20" t="n">
        <f aca="false">IF(C19=0,"",COUNTIF($F$9:$F$23,"&lt;"&amp;F19)+1)</f>
        <v>9</v>
      </c>
    </row>
    <row r="20" customFormat="false" ht="15" hidden="false" customHeight="false" outlineLevel="0" collapsed="false">
      <c r="A20" s="20" t="str">
        <f aca="false">Rubric!$A$22</f>
        <v>Internal work</v>
      </c>
      <c r="B20" s="25" t="str">
        <f aca="false">Rubric!$C$22</f>
        <v>Case notes</v>
      </c>
      <c r="C20" s="20" t="n">
        <f aca="false">COUNTIF(Reviews!$S$2:$S$501,"Yes")+COUNTIF(Reviews!$S$2:$S$501,"No")</f>
        <v>60</v>
      </c>
      <c r="D20" s="20" t="n">
        <f aca="false">COUNTIF(Reviews!$S$2:$S$501,"Yes")</f>
        <v>55</v>
      </c>
      <c r="E20" s="20" t="n">
        <f aca="false">COUNTIF(Reviews!$S$2:$S$501,"No")</f>
        <v>5</v>
      </c>
      <c r="F20" s="32" t="n">
        <f aca="false">IF(C20=0,"",D20/C20)</f>
        <v>0.916666666666667</v>
      </c>
      <c r="G20" s="20" t="n">
        <f aca="false">IF(C20=0,"",COUNTIF($F$9:$F$23,"&lt;"&amp;F20)+1)</f>
        <v>7</v>
      </c>
    </row>
    <row r="21" customFormat="false" ht="15" hidden="false" customHeight="false" outlineLevel="0" collapsed="false">
      <c r="A21" s="20" t="str">
        <f aca="false">Rubric!$A$23</f>
        <v>Internal work</v>
      </c>
      <c r="B21" s="25" t="str">
        <f aca="false">Rubric!$C$23</f>
        <v>Case fields</v>
      </c>
      <c r="C21" s="20" t="n">
        <f aca="false">COUNTIF(Reviews!$T$2:$T$501,"Yes")+COUNTIF(Reviews!$T$2:$T$501,"No")</f>
        <v>60</v>
      </c>
      <c r="D21" s="20" t="n">
        <f aca="false">COUNTIF(Reviews!$T$2:$T$501,"Yes")</f>
        <v>57</v>
      </c>
      <c r="E21" s="20" t="n">
        <f aca="false">COUNTIF(Reviews!$T$2:$T$501,"No")</f>
        <v>3</v>
      </c>
      <c r="F21" s="32" t="n">
        <f aca="false">IF(C21=0,"",D21/C21)</f>
        <v>0.95</v>
      </c>
      <c r="G21" s="20" t="n">
        <f aca="false">IF(C21=0,"",COUNTIF($F$9:$F$23,"&lt;"&amp;F21)+1)</f>
        <v>13</v>
      </c>
    </row>
    <row r="22" customFormat="false" ht="15" hidden="false" customHeight="false" outlineLevel="0" collapsed="false">
      <c r="A22" s="20" t="str">
        <f aca="false">Rubric!$A$24</f>
        <v>Internal work</v>
      </c>
      <c r="B22" s="25" t="str">
        <f aca="false">Rubric!$C$24</f>
        <v>Customer profile</v>
      </c>
      <c r="C22" s="20" t="n">
        <f aca="false">COUNTIF(Reviews!$U$2:$U$501,"Yes")+COUNTIF(Reviews!$U$2:$U$501,"No")</f>
        <v>40</v>
      </c>
      <c r="D22" s="20" t="n">
        <f aca="false">COUNTIF(Reviews!$U$2:$U$501,"Yes")</f>
        <v>37</v>
      </c>
      <c r="E22" s="20" t="n">
        <f aca="false">COUNTIF(Reviews!$U$2:$U$501,"No")</f>
        <v>3</v>
      </c>
      <c r="F22" s="32" t="n">
        <f aca="false">IF(C22=0,"",D22/C22)</f>
        <v>0.925</v>
      </c>
      <c r="G22" s="20" t="n">
        <f aca="false">IF(C22=0,"",COUNTIF($F$9:$F$23,"&lt;"&amp;F22)+1)</f>
        <v>10</v>
      </c>
    </row>
    <row r="23" customFormat="false" ht="15" hidden="false" customHeight="false" outlineLevel="0" collapsed="false">
      <c r="A23" s="20" t="str">
        <f aca="false">Rubric!$A$25</f>
        <v>Internal work</v>
      </c>
      <c r="B23" s="25" t="str">
        <f aca="false">Rubric!$C$25</f>
        <v>Time management</v>
      </c>
      <c r="C23" s="20" t="n">
        <f aca="false">COUNTIF(Reviews!$V$2:$V$501,"Yes")+COUNTIF(Reviews!$V$2:$V$501,"No")</f>
        <v>60</v>
      </c>
      <c r="D23" s="20" t="n">
        <f aca="false">COUNTIF(Reviews!$V$2:$V$501,"Yes")</f>
        <v>57</v>
      </c>
      <c r="E23" s="20" t="n">
        <f aca="false">COUNTIF(Reviews!$V$2:$V$501,"No")</f>
        <v>3</v>
      </c>
      <c r="F23" s="32" t="n">
        <f aca="false">IF(C23=0,"",D23/C23)</f>
        <v>0.95</v>
      </c>
      <c r="G23" s="20" t="n">
        <f aca="false">IF(C23=0,"",COUNTIF($F$9:$F$23,"&lt;"&amp;F23)+1)</f>
        <v>13</v>
      </c>
    </row>
    <row r="24" customFormat="false" ht="15" hidden="false" customHeight="false" outlineLevel="0" collapsed="false">
      <c r="A24" s="13" t="s">
        <v>259</v>
      </c>
    </row>
  </sheetData>
  <conditionalFormatting sqref="F9:F23">
    <cfRule type="colorScale" priority="2">
      <colorScale>
        <cfvo type="num" val="0.6"/>
        <cfvo type="num" val="0.85"/>
        <cfvo type="num" val="1"/>
        <color rgb="FFFFC9C4"/>
        <color rgb="FFFFE1A8"/>
        <color rgb="FFCDEED6"/>
      </colorScale>
    </cfRule>
  </conditionalFormatting>
  <conditionalFormatting sqref="A9:G23">
    <cfRule type="expression" priority="3" aboveAverage="0" equalAverage="0" bottom="0" percent="0" rank="0" text="" dxfId="21">
      <formula>$G9&lt;=3</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5" min="1" style="0" width="18"/>
  </cols>
  <sheetData>
    <row r="1" customFormat="false" ht="15" hidden="false" customHeight="false" outlineLevel="0" collapsed="false">
      <c r="A1" s="9" t="s">
        <v>260</v>
      </c>
      <c r="B1" s="9" t="s">
        <v>122</v>
      </c>
      <c r="C1" s="9" t="s">
        <v>261</v>
      </c>
      <c r="D1" s="9" t="s">
        <v>262</v>
      </c>
      <c r="E1" s="9" t="s">
        <v>263</v>
      </c>
    </row>
    <row r="2" customFormat="false" ht="15" hidden="false" customHeight="false" outlineLevel="0" collapsed="false">
      <c r="A2" s="12" t="s">
        <v>127</v>
      </c>
      <c r="B2" s="12" t="s">
        <v>128</v>
      </c>
      <c r="C2" s="12" t="s">
        <v>125</v>
      </c>
      <c r="D2" s="12" t="s">
        <v>139</v>
      </c>
      <c r="E2" s="12" t="s">
        <v>149</v>
      </c>
    </row>
    <row r="3" customFormat="false" ht="15" hidden="false" customHeight="false" outlineLevel="0" collapsed="false">
      <c r="A3" s="12" t="s">
        <v>128</v>
      </c>
      <c r="B3" s="12" t="s">
        <v>127</v>
      </c>
      <c r="C3" s="12" t="s">
        <v>140</v>
      </c>
      <c r="D3" s="12" t="s">
        <v>165</v>
      </c>
      <c r="E3" s="12" t="s">
        <v>123</v>
      </c>
    </row>
    <row r="4" customFormat="false" ht="15" hidden="false" customHeight="false" outlineLevel="0" collapsed="false">
      <c r="A4" s="12" t="s">
        <v>133</v>
      </c>
      <c r="C4" s="12" t="s">
        <v>136</v>
      </c>
      <c r="D4" s="12" t="s">
        <v>124</v>
      </c>
      <c r="E4" s="12" t="s">
        <v>130</v>
      </c>
    </row>
    <row r="5" customFormat="false" ht="15" hidden="false" customHeight="false" outlineLevel="0" collapsed="false">
      <c r="C5" s="12" t="s">
        <v>264</v>
      </c>
      <c r="D5" s="12" t="s">
        <v>146</v>
      </c>
    </row>
    <row r="6" customFormat="false" ht="15" hidden="false" customHeight="false" outlineLevel="0" collapsed="false">
      <c r="D6" s="12" t="s">
        <v>157</v>
      </c>
    </row>
    <row r="7" customFormat="false" ht="15" hidden="false" customHeight="false" outlineLevel="0" collapsed="false">
      <c r="D7" s="12" t="s">
        <v>150</v>
      </c>
    </row>
    <row r="8" customFormat="false" ht="15" hidden="false" customHeight="false" outlineLevel="0" collapsed="false">
      <c r="D8" s="12" t="s">
        <v>179</v>
      </c>
    </row>
    <row r="9" customFormat="false" ht="15" hidden="false" customHeight="false" outlineLevel="0" collapsed="false">
      <c r="D9" s="12" t="s">
        <v>131</v>
      </c>
    </row>
    <row r="10" customFormat="false" ht="15" hidden="false" customHeight="false" outlineLevel="0" collapsed="false">
      <c r="D10" s="12" t="s">
        <v>135</v>
      </c>
    </row>
    <row r="11" customFormat="false" ht="15" hidden="false" customHeight="false" outlineLevel="0" collapsed="false">
      <c r="D11" s="12" t="s">
        <v>143</v>
      </c>
    </row>
    <row r="20" customFormat="false" ht="15" hidden="false" customHeight="false" outlineLevel="0" collapsed="false">
      <c r="A20" s="33" t="s">
        <v>265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2026-09-29T13:34:37Z</dcterms:created>
  <dc:creator>openpyxl</dc:creator>
  <dc:description/>
  <dc:language>en-US</dc:language>
  <cp:lastModifiedBy/>
  <dcterms:modified xsi:type="dcterms:W3CDTF">2026-09-29T15:34:46Z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